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User\Desktop\СОВЕТ 2022\Заседание 3\Бюджет\"/>
    </mc:Choice>
  </mc:AlternateContent>
  <xr:revisionPtr revIDLastSave="0" documentId="8_{518F9245-CE4A-406E-B67A-6FE3F2E9BEDD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Приложение № 1 Доходы" sheetId="1" r:id="rId1"/>
    <sheet name="Приложение № 1 Расходы" sheetId="6" r:id="rId2"/>
    <sheet name="Приложение № 1 Источники" sheetId="7" r:id="rId3"/>
    <sheet name="Приложение № 2" sheetId="2" r:id="rId4"/>
    <sheet name="Приложение № 3" sheetId="3" r:id="rId5"/>
    <sheet name="Приложение № 4" sheetId="4" r:id="rId6"/>
    <sheet name="Приложение № 5" sheetId="5" r:id="rId7"/>
  </sheets>
  <definedNames>
    <definedName name="_xlnm.Print_Area" localSheetId="0">'Приложение № 1 Доходы'!$A$1:$I$40</definedName>
    <definedName name="_xlnm.Print_Area" localSheetId="2">'Приложение № 1 Источники'!$A$1:$E$8</definedName>
    <definedName name="_xlnm.Print_Area" localSheetId="1">'Приложение № 1 Расходы'!$A$1:$H$101</definedName>
    <definedName name="_xlnm.Print_Area" localSheetId="3">'Приложение № 2'!$A$1:$F$41</definedName>
    <definedName name="_xlnm.Print_Area" localSheetId="4">'Приложение № 3'!$A$1:$J$105</definedName>
    <definedName name="_xlnm.Print_Area" localSheetId="5">'Приложение № 4'!$A$1:$E$35</definedName>
    <definedName name="_xlnm.Print_Area" localSheetId="6">'Приложение № 5'!$A$1:$D$12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3" l="1"/>
  <c r="I83" i="3"/>
  <c r="H83" i="3"/>
  <c r="J87" i="3"/>
  <c r="J86" i="3"/>
  <c r="I86" i="3"/>
  <c r="H86" i="3"/>
  <c r="I73" i="3"/>
  <c r="I72" i="3" s="1"/>
  <c r="H73" i="3"/>
  <c r="J73" i="3" s="1"/>
  <c r="J74" i="3"/>
  <c r="I18" i="1"/>
  <c r="H18" i="1"/>
  <c r="E15" i="2"/>
  <c r="D15" i="2"/>
  <c r="F16" i="2"/>
  <c r="E16" i="2"/>
  <c r="D16" i="2"/>
  <c r="E19" i="2"/>
  <c r="D19" i="2"/>
  <c r="E30" i="2"/>
  <c r="D30" i="2"/>
  <c r="E31" i="2"/>
  <c r="D31" i="2"/>
  <c r="E34" i="2"/>
  <c r="D34" i="2"/>
  <c r="F32" i="2"/>
  <c r="F33" i="2"/>
  <c r="F35" i="2"/>
  <c r="F23" i="2"/>
  <c r="E22" i="2"/>
  <c r="D22" i="2"/>
  <c r="F21" i="2"/>
  <c r="E20" i="2"/>
  <c r="D20" i="2"/>
  <c r="E10" i="2"/>
  <c r="E9" i="2" s="1"/>
  <c r="D10" i="2"/>
  <c r="D9" i="2" s="1"/>
  <c r="D35" i="4"/>
  <c r="E21" i="4"/>
  <c r="D21" i="4"/>
  <c r="G101" i="6"/>
  <c r="G79" i="6"/>
  <c r="H82" i="6"/>
  <c r="G82" i="6"/>
  <c r="H69" i="6"/>
  <c r="H68" i="6" s="1"/>
  <c r="G69" i="6"/>
  <c r="G68" i="6" s="1"/>
  <c r="H72" i="3" l="1"/>
  <c r="J72" i="3" s="1"/>
  <c r="F31" i="2"/>
  <c r="F34" i="2"/>
  <c r="F20" i="2"/>
  <c r="F22" i="2"/>
  <c r="I30" i="1"/>
  <c r="I33" i="1"/>
  <c r="H33" i="1"/>
  <c r="H31" i="1"/>
  <c r="H30" i="1" s="1"/>
  <c r="I9" i="1"/>
  <c r="I8" i="1" s="1"/>
  <c r="H9" i="1"/>
  <c r="H8" i="1" s="1"/>
  <c r="D8" i="4"/>
  <c r="E7" i="7"/>
  <c r="E6" i="7"/>
  <c r="D6" i="7"/>
  <c r="C6" i="7"/>
  <c r="E8" i="7"/>
  <c r="D5" i="7"/>
  <c r="D4" i="7" s="1"/>
  <c r="C5" i="7"/>
  <c r="H99" i="6"/>
  <c r="H98" i="6" s="1"/>
  <c r="H97" i="6" s="1"/>
  <c r="G99" i="6"/>
  <c r="G98" i="6" s="1"/>
  <c r="G97" i="6" s="1"/>
  <c r="H95" i="6"/>
  <c r="H94" i="6" s="1"/>
  <c r="H93" i="6" s="1"/>
  <c r="G95" i="6"/>
  <c r="G94" i="6"/>
  <c r="G93" i="6" s="1"/>
  <c r="H91" i="6"/>
  <c r="G91" i="6"/>
  <c r="H89" i="6"/>
  <c r="G89" i="6"/>
  <c r="H86" i="6"/>
  <c r="H85" i="6" s="1"/>
  <c r="G86" i="6"/>
  <c r="G85" i="6" s="1"/>
  <c r="H80" i="6"/>
  <c r="G80" i="6"/>
  <c r="G78" i="6" s="1"/>
  <c r="H76" i="6"/>
  <c r="H75" i="6" s="1"/>
  <c r="G76" i="6"/>
  <c r="G75" i="6" s="1"/>
  <c r="H73" i="6"/>
  <c r="H72" i="6" s="1"/>
  <c r="G73" i="6"/>
  <c r="G72" i="6" s="1"/>
  <c r="H66" i="6"/>
  <c r="G66" i="6"/>
  <c r="H64" i="6"/>
  <c r="G64" i="6"/>
  <c r="H62" i="6"/>
  <c r="G62" i="6"/>
  <c r="H60" i="6"/>
  <c r="G60" i="6"/>
  <c r="H58" i="6"/>
  <c r="G58" i="6"/>
  <c r="H56" i="6"/>
  <c r="G56" i="6"/>
  <c r="G55" i="6" s="1"/>
  <c r="H52" i="6"/>
  <c r="H51" i="6" s="1"/>
  <c r="H50" i="6" s="1"/>
  <c r="G52" i="6"/>
  <c r="G51" i="6" s="1"/>
  <c r="G50" i="6" s="1"/>
  <c r="H48" i="6"/>
  <c r="G48" i="6"/>
  <c r="H46" i="6"/>
  <c r="G46" i="6"/>
  <c r="H44" i="6"/>
  <c r="G44" i="6"/>
  <c r="G43" i="6" s="1"/>
  <c r="H41" i="6"/>
  <c r="H40" i="6" s="1"/>
  <c r="G41" i="6"/>
  <c r="G40" i="6" s="1"/>
  <c r="H36" i="6"/>
  <c r="G36" i="6"/>
  <c r="H34" i="6"/>
  <c r="G34" i="6"/>
  <c r="H32" i="6"/>
  <c r="G32" i="6"/>
  <c r="H29" i="6"/>
  <c r="H28" i="6" s="1"/>
  <c r="G29" i="6"/>
  <c r="G28" i="6" s="1"/>
  <c r="H25" i="6"/>
  <c r="G25" i="6"/>
  <c r="H21" i="6"/>
  <c r="G21" i="6"/>
  <c r="H19" i="6"/>
  <c r="G19" i="6"/>
  <c r="H16" i="6"/>
  <c r="G16" i="6"/>
  <c r="H14" i="6"/>
  <c r="G14" i="6"/>
  <c r="H10" i="6"/>
  <c r="G10" i="6"/>
  <c r="H7" i="6"/>
  <c r="H6" i="6" s="1"/>
  <c r="G7" i="6"/>
  <c r="G6" i="6" s="1"/>
  <c r="D33" i="4"/>
  <c r="D31" i="4"/>
  <c r="E26" i="4"/>
  <c r="D17" i="4"/>
  <c r="J12" i="3"/>
  <c r="J15" i="3"/>
  <c r="J16" i="3"/>
  <c r="J17" i="3"/>
  <c r="J19" i="3"/>
  <c r="J21" i="3"/>
  <c r="J24" i="3"/>
  <c r="J26" i="3"/>
  <c r="J27" i="3"/>
  <c r="J28" i="3"/>
  <c r="J30" i="3"/>
  <c r="J31" i="3"/>
  <c r="J34" i="3"/>
  <c r="J37" i="3"/>
  <c r="J39" i="3"/>
  <c r="J41" i="3"/>
  <c r="J42" i="3"/>
  <c r="J46" i="3"/>
  <c r="J49" i="3"/>
  <c r="J51" i="3"/>
  <c r="J53" i="3"/>
  <c r="J57" i="3"/>
  <c r="J61" i="3"/>
  <c r="J63" i="3"/>
  <c r="J65" i="3"/>
  <c r="J67" i="3"/>
  <c r="J69" i="3"/>
  <c r="J71" i="3"/>
  <c r="J78" i="3"/>
  <c r="J81" i="3"/>
  <c r="J91" i="3"/>
  <c r="J94" i="3"/>
  <c r="J96" i="3"/>
  <c r="J100" i="3"/>
  <c r="J104" i="3"/>
  <c r="I103" i="3"/>
  <c r="I102" i="3" s="1"/>
  <c r="H103" i="3"/>
  <c r="H102" i="3" s="1"/>
  <c r="H101" i="3" s="1"/>
  <c r="I99" i="3"/>
  <c r="I98" i="3" s="1"/>
  <c r="I97" i="3" s="1"/>
  <c r="H99" i="3"/>
  <c r="I95" i="3"/>
  <c r="H95" i="3"/>
  <c r="I93" i="3"/>
  <c r="H93" i="3"/>
  <c r="I90" i="3"/>
  <c r="I89" i="3" s="1"/>
  <c r="H90" i="3"/>
  <c r="H89" i="3" s="1"/>
  <c r="I84" i="3"/>
  <c r="I82" i="3" s="1"/>
  <c r="H84" i="3"/>
  <c r="H82" i="3" s="1"/>
  <c r="I80" i="3"/>
  <c r="I79" i="3" s="1"/>
  <c r="H80" i="3"/>
  <c r="H79" i="3" s="1"/>
  <c r="I77" i="3"/>
  <c r="I76" i="3" s="1"/>
  <c r="H77" i="3"/>
  <c r="H76" i="3" s="1"/>
  <c r="I70" i="3"/>
  <c r="H70" i="3"/>
  <c r="I68" i="3"/>
  <c r="H68" i="3"/>
  <c r="I66" i="3"/>
  <c r="H66" i="3"/>
  <c r="I64" i="3"/>
  <c r="H64" i="3"/>
  <c r="I62" i="3"/>
  <c r="H62" i="3"/>
  <c r="I60" i="3"/>
  <c r="H60" i="3"/>
  <c r="I56" i="3"/>
  <c r="I55" i="3" s="1"/>
  <c r="I54" i="3" s="1"/>
  <c r="H56" i="3"/>
  <c r="H55" i="3" s="1"/>
  <c r="H54" i="3" s="1"/>
  <c r="I52" i="3"/>
  <c r="H52" i="3"/>
  <c r="I50" i="3"/>
  <c r="H50" i="3"/>
  <c r="I48" i="3"/>
  <c r="H48" i="3"/>
  <c r="I45" i="3"/>
  <c r="I44" i="3" s="1"/>
  <c r="H45" i="3"/>
  <c r="H44" i="3" s="1"/>
  <c r="I40" i="3"/>
  <c r="H40" i="3"/>
  <c r="I38" i="3"/>
  <c r="H38" i="3"/>
  <c r="I36" i="3"/>
  <c r="H36" i="3"/>
  <c r="I33" i="3"/>
  <c r="I32" i="3" s="1"/>
  <c r="H33" i="3"/>
  <c r="H32" i="3" s="1"/>
  <c r="I29" i="3"/>
  <c r="H29" i="3"/>
  <c r="I25" i="3"/>
  <c r="H25" i="3"/>
  <c r="I23" i="3"/>
  <c r="H23" i="3"/>
  <c r="I20" i="3"/>
  <c r="H20" i="3"/>
  <c r="I18" i="3"/>
  <c r="H18" i="3"/>
  <c r="I14" i="3"/>
  <c r="H14" i="3"/>
  <c r="I11" i="3"/>
  <c r="I10" i="3" s="1"/>
  <c r="H11" i="3"/>
  <c r="H10" i="3" s="1"/>
  <c r="F11" i="2"/>
  <c r="F14" i="2"/>
  <c r="F17" i="2"/>
  <c r="F18" i="2"/>
  <c r="F25" i="2"/>
  <c r="F26" i="2"/>
  <c r="F28" i="2"/>
  <c r="F37" i="2"/>
  <c r="F38" i="2"/>
  <c r="F39" i="2"/>
  <c r="F40" i="2"/>
  <c r="E36" i="2"/>
  <c r="E29" i="2" s="1"/>
  <c r="D36" i="2"/>
  <c r="D29" i="2" s="1"/>
  <c r="E24" i="2"/>
  <c r="D24" i="2"/>
  <c r="F19" i="2"/>
  <c r="E13" i="2"/>
  <c r="E12" i="2" s="1"/>
  <c r="D13" i="2"/>
  <c r="D12" i="2" s="1"/>
  <c r="I59" i="3" l="1"/>
  <c r="I58" i="3" s="1"/>
  <c r="J99" i="3"/>
  <c r="J82" i="3"/>
  <c r="H59" i="3"/>
  <c r="H58" i="3" s="1"/>
  <c r="J36" i="3"/>
  <c r="J68" i="3"/>
  <c r="J64" i="3"/>
  <c r="J40" i="3"/>
  <c r="E5" i="7"/>
  <c r="E4" i="7" s="1"/>
  <c r="H79" i="6"/>
  <c r="H78" i="6" s="1"/>
  <c r="G88" i="6"/>
  <c r="G31" i="6"/>
  <c r="H43" i="6"/>
  <c r="H55" i="6"/>
  <c r="H54" i="6" s="1"/>
  <c r="G71" i="6"/>
  <c r="H88" i="6"/>
  <c r="H84" i="6" s="1"/>
  <c r="G9" i="6"/>
  <c r="G4" i="6" s="1"/>
  <c r="G84" i="6"/>
  <c r="G54" i="6"/>
  <c r="H39" i="6"/>
  <c r="H31" i="6"/>
  <c r="H18" i="6"/>
  <c r="G18" i="6"/>
  <c r="H9" i="6"/>
  <c r="H4" i="6" s="1"/>
  <c r="D28" i="4"/>
  <c r="F24" i="2"/>
  <c r="F29" i="2"/>
  <c r="F12" i="2"/>
  <c r="F36" i="2"/>
  <c r="F30" i="2"/>
  <c r="F13" i="2"/>
  <c r="C4" i="7"/>
  <c r="G39" i="6"/>
  <c r="H71" i="6"/>
  <c r="E19" i="4"/>
  <c r="D14" i="4"/>
  <c r="D19" i="4"/>
  <c r="D23" i="4"/>
  <c r="E33" i="4"/>
  <c r="H13" i="3"/>
  <c r="H8" i="3" s="1"/>
  <c r="H22" i="3"/>
  <c r="J32" i="3"/>
  <c r="I47" i="3"/>
  <c r="I43" i="3" s="1"/>
  <c r="J54" i="3"/>
  <c r="J95" i="3"/>
  <c r="I13" i="3"/>
  <c r="I8" i="3" s="1"/>
  <c r="H75" i="3"/>
  <c r="J79" i="3"/>
  <c r="I92" i="3"/>
  <c r="I88" i="3" s="1"/>
  <c r="J20" i="3"/>
  <c r="J52" i="3"/>
  <c r="J66" i="3"/>
  <c r="J89" i="3"/>
  <c r="J33" i="3"/>
  <c r="J56" i="3"/>
  <c r="J25" i="3"/>
  <c r="J62" i="3"/>
  <c r="J70" i="3"/>
  <c r="J10" i="3"/>
  <c r="J18" i="3"/>
  <c r="I22" i="3"/>
  <c r="J29" i="3"/>
  <c r="H35" i="3"/>
  <c r="J38" i="3"/>
  <c r="J50" i="3"/>
  <c r="H92" i="3"/>
  <c r="H88" i="3" s="1"/>
  <c r="H98" i="3"/>
  <c r="H97" i="3" s="1"/>
  <c r="J97" i="3" s="1"/>
  <c r="J76" i="3"/>
  <c r="J44" i="3"/>
  <c r="I101" i="3"/>
  <c r="J101" i="3" s="1"/>
  <c r="J102" i="3"/>
  <c r="J103" i="3"/>
  <c r="J77" i="3"/>
  <c r="J60" i="3"/>
  <c r="J48" i="3"/>
  <c r="I35" i="3"/>
  <c r="J90" i="3"/>
  <c r="J84" i="3"/>
  <c r="J80" i="3"/>
  <c r="J55" i="3"/>
  <c r="J23" i="3"/>
  <c r="J11" i="3"/>
  <c r="H47" i="3"/>
  <c r="J93" i="3"/>
  <c r="J83" i="3"/>
  <c r="J14" i="3"/>
  <c r="J45" i="3"/>
  <c r="I75" i="3"/>
  <c r="J22" i="3" l="1"/>
  <c r="J98" i="3"/>
  <c r="J58" i="3"/>
  <c r="J59" i="3"/>
  <c r="J35" i="3"/>
  <c r="J13" i="3"/>
  <c r="H9" i="3"/>
  <c r="G5" i="6"/>
  <c r="H5" i="6"/>
  <c r="H101" i="6" s="1"/>
  <c r="H3" i="6"/>
  <c r="G3" i="6"/>
  <c r="J92" i="3"/>
  <c r="F9" i="2"/>
  <c r="F10" i="2"/>
  <c r="F15" i="2"/>
  <c r="D26" i="4"/>
  <c r="E23" i="4"/>
  <c r="E14" i="4"/>
  <c r="E17" i="4"/>
  <c r="E28" i="4"/>
  <c r="E31" i="4"/>
  <c r="E8" i="4"/>
  <c r="J47" i="3"/>
  <c r="I9" i="3"/>
  <c r="I105" i="3" s="1"/>
  <c r="J75" i="3"/>
  <c r="H43" i="3"/>
  <c r="H7" i="3" s="1"/>
  <c r="J8" i="3"/>
  <c r="I7" i="3"/>
  <c r="J88" i="3"/>
  <c r="D8" i="2"/>
  <c r="D41" i="2" s="1"/>
  <c r="E8" i="2" l="1"/>
  <c r="E41" i="2" s="1"/>
  <c r="F41" i="2" s="1"/>
  <c r="E35" i="4"/>
  <c r="E7" i="4" s="1"/>
  <c r="D7" i="4"/>
  <c r="J9" i="3"/>
  <c r="J7" i="3"/>
  <c r="J43" i="3"/>
  <c r="J105" i="3"/>
  <c r="I35" i="1"/>
  <c r="H35" i="1"/>
  <c r="I23" i="1"/>
  <c r="I21" i="1"/>
  <c r="H21" i="1"/>
  <c r="I15" i="1"/>
  <c r="H15" i="1"/>
  <c r="I12" i="1"/>
  <c r="I11" i="1" s="1"/>
  <c r="H12" i="1"/>
  <c r="H11" i="1" s="1"/>
  <c r="H23" i="1"/>
  <c r="H19" i="1"/>
  <c r="I29" i="1" l="1"/>
  <c r="I28" i="1" s="1"/>
  <c r="H14" i="1"/>
  <c r="I14" i="1"/>
  <c r="I7" i="1" s="1"/>
  <c r="I40" i="1" s="1"/>
  <c r="H29" i="1"/>
  <c r="H28" i="1" s="1"/>
  <c r="F8" i="2"/>
  <c r="H7" i="1"/>
  <c r="H40" i="1" l="1"/>
</calcChain>
</file>

<file path=xl/sharedStrings.xml><?xml version="1.0" encoding="utf-8"?>
<sst xmlns="http://schemas.openxmlformats.org/spreadsheetml/2006/main" count="1089" uniqueCount="392">
  <si>
    <t>Приложение №1</t>
  </si>
  <si>
    <t>1. ДОХОДЫ (тыс. руб.)</t>
  </si>
  <si>
    <t>Источники доходов</t>
  </si>
  <si>
    <t>Администратор (ГРБС)</t>
  </si>
  <si>
    <t>Группа, подгруппа, статья, подстатья</t>
  </si>
  <si>
    <t>Элемент</t>
  </si>
  <si>
    <t>Программа</t>
  </si>
  <si>
    <t>КОСГУ</t>
  </si>
  <si>
    <t>Налоговые и неналоговые доходы</t>
  </si>
  <si>
    <t>1.1.1.1</t>
  </si>
  <si>
    <t>1 13 00000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</si>
  <si>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</si>
  <si>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</t>
  </si>
  <si>
    <t>Штрафы, санкции, возмещение ущерба</t>
  </si>
  <si>
    <t>Безвозмездные  поступления</t>
  </si>
  <si>
    <t>2 00  00000</t>
  </si>
  <si>
    <t>Субвенции бюджетам бюджетной системы Российской Федерации</t>
  </si>
  <si>
    <t>2 02 30000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</si>
  <si>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</si>
  <si>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2 02 30024</t>
  </si>
  <si>
    <t xml:space="preserve">Субвенции 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</si>
  <si>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2  02  30024</t>
  </si>
  <si>
    <t>Субвенции бюджетам внутригородских муниципальных образований  Санкт-Петербурга на содержание ребенка в семье опекуна и  приемной семье</t>
  </si>
  <si>
    <t>2 02 30027</t>
  </si>
  <si>
    <t>Субвенции бюджетам внутригородских муниципальных образований  Санкт-Петербурга на   вознаграждение, причитающееся  приемному родителю</t>
  </si>
  <si>
    <t>Итого</t>
  </si>
  <si>
    <t>000</t>
  </si>
  <si>
    <t>1 00 00000</t>
  </si>
  <si>
    <t>00</t>
  </si>
  <si>
    <t>0000</t>
  </si>
  <si>
    <t>1.1</t>
  </si>
  <si>
    <t>1</t>
  </si>
  <si>
    <t>1.1.1</t>
  </si>
  <si>
    <t>01</t>
  </si>
  <si>
    <t>2.2.3</t>
  </si>
  <si>
    <t>1.2</t>
  </si>
  <si>
    <t>1.2.1</t>
  </si>
  <si>
    <t>1.2.2</t>
  </si>
  <si>
    <t>1.3</t>
  </si>
  <si>
    <t>1.3.1</t>
  </si>
  <si>
    <t>2</t>
  </si>
  <si>
    <t>Доходы от оказания платных услуг и  компенсации затрат государства</t>
  </si>
  <si>
    <t>2.1</t>
  </si>
  <si>
    <t>03</t>
  </si>
  <si>
    <t>2.1.1</t>
  </si>
  <si>
    <t>0100</t>
  </si>
  <si>
    <t>3</t>
  </si>
  <si>
    <t>3.1</t>
  </si>
  <si>
    <t>1 16 00000</t>
  </si>
  <si>
    <t>3.1.1</t>
  </si>
  <si>
    <t>3.1.2</t>
  </si>
  <si>
    <t>3.2</t>
  </si>
  <si>
    <t>Штрафы, неустойки, пени, уплаченные в соответствии 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</si>
  <si>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</t>
  </si>
  <si>
    <t>3.2.1</t>
  </si>
  <si>
    <t>904</t>
  </si>
  <si>
    <t>1  16  07010</t>
  </si>
  <si>
    <t xml:space="preserve">1 16 07090 </t>
  </si>
  <si>
    <t>1 16 10060</t>
  </si>
  <si>
    <t>1 16 10061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</si>
  <si>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</si>
  <si>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1 16 10080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</si>
  <si>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 в связи с односторонним отказом исполнителя (подрядчика) от его исполнения( за исключением муниципального контракта, финансируемого за счет средств муниципального дорожного фонда)</t>
  </si>
  <si>
    <t>1 16 10081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</si>
  <si>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</si>
  <si>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</t>
  </si>
  <si>
    <t>806</t>
  </si>
  <si>
    <t>1 16 10123</t>
  </si>
  <si>
    <t>846</t>
  </si>
  <si>
    <t>807</t>
  </si>
  <si>
    <t>182</t>
  </si>
  <si>
    <t>0031</t>
  </si>
  <si>
    <t>4</t>
  </si>
  <si>
    <t>4.1</t>
  </si>
  <si>
    <t>4.1.1</t>
  </si>
  <si>
    <t>4.1.1.1</t>
  </si>
  <si>
    <t>Безвозмездные  поступления от других бюджетов бюджетной системы Российской Федерации</t>
  </si>
  <si>
    <t>2 02 00000</t>
  </si>
  <si>
    <t>150</t>
  </si>
  <si>
    <t>4.1.1.2</t>
  </si>
  <si>
    <t>0200</t>
  </si>
  <si>
    <t>Наименование</t>
  </si>
  <si>
    <t>Раздел</t>
  </si>
  <si>
    <t>Целевая статьи</t>
  </si>
  <si>
    <t>Вид расходов</t>
  </si>
  <si>
    <t>Местная администрация Муниципального образования муниципальный округ Семеновский</t>
  </si>
  <si>
    <t>Муниципальный совет Муниципального образования Муниципальный округ Семеновский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</si>
  <si>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</si>
  <si>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</si>
  <si>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</si>
  <si>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</si>
  <si>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</si>
  <si>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</si>
  <si>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</si>
  <si>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</si>
  <si>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представительного органа  муниципального образования</t>
  </si>
  <si>
    <t>0020000021</t>
  </si>
  <si>
    <t>1.2.1.1</t>
  </si>
  <si>
    <t>020000021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</si>
  <si>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</si>
  <si>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</si>
  <si>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</si>
  <si>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</si>
  <si>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0020000022</t>
  </si>
  <si>
    <t>1.2.2.1</t>
  </si>
  <si>
    <t>020000022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</si>
  <si>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</si>
  <si>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</si>
  <si>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0920000440</t>
  </si>
  <si>
    <t>1.2.3.1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</si>
  <si>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</si>
  <si>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</si>
  <si>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</si>
  <si>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0020000031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</si>
  <si>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</si>
  <si>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</si>
  <si>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</si>
  <si>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0020000032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</si>
  <si>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</si>
  <si>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</si>
  <si>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</si>
  <si>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</si>
  <si>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</si>
  <si>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</si>
  <si>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</si>
  <si>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1.3.3.2</t>
  </si>
  <si>
    <t>1.4</t>
  </si>
  <si>
    <t>Резервные фонды</t>
  </si>
  <si>
    <t>0111</t>
  </si>
  <si>
    <t>1.4.1</t>
  </si>
  <si>
    <t>Резервный фонд  Местной администрации</t>
  </si>
  <si>
    <t>0700000060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</si>
  <si>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</si>
  <si>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</si>
  <si>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</si>
  <si>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</si>
  <si>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</si>
  <si>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</si>
  <si>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</si>
  <si>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1.5.1.1</t>
  </si>
  <si>
    <t>Закупка товаров, работ и услуг для обеспечения государственных ( муниципальных) нужд</t>
  </si>
  <si>
    <t>1.5.2</t>
  </si>
  <si>
    <t>Расходы на исполнение  государственного полномочия  по составлению  протоколов об административных правонарушениях за счет субвенции из бюджета Санкт-Петербурга</t>
  </si>
  <si>
    <t>09200G0100</t>
  </si>
  <si>
    <t>1.5.2.1</t>
  </si>
  <si>
    <t>1.5.3</t>
  </si>
  <si>
    <t>Содержание и финансовое обеспечение деятельности муниципального казенного учреждения "Семеновское"</t>
  </si>
  <si>
    <t>0920600462</t>
  </si>
  <si>
    <t>1.5.3.1</t>
  </si>
  <si>
    <t>1.5.3.2</t>
  </si>
  <si>
    <t>НАЦИОНАЛЬНАЯ  БЕЗОПАСНОСТЬ И ПРАВООХРАНИТЕЛЬНАЯ ДЕЯТЕЛЬНОСТЬ</t>
  </si>
  <si>
    <t>0300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</si>
  <si>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</si>
  <si>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</si>
  <si>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</si>
  <si>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</si>
  <si>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</si>
  <si>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</si>
  <si>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2.2.1.1</t>
  </si>
  <si>
    <t>2.2.2</t>
  </si>
  <si>
    <t>2.2.2.1</t>
  </si>
  <si>
    <t>2.2.3.1</t>
  </si>
  <si>
    <t>НАЦИОНАЛЬНАЯ ЭКОНОМИКА</t>
  </si>
  <si>
    <t>0400</t>
  </si>
  <si>
    <t>ОБЩЕЭКОНОМИЧЕСКИЕ ВОПРОСЫ</t>
  </si>
  <si>
    <t>0401 </t>
  </si>
  <si>
    <t>0401</t>
  </si>
  <si>
    <t>3.1.1.1</t>
  </si>
  <si>
    <t>ЖИЛИЩНО-КОММУНАЛЬНОЕ ХОЗЯЙСТВО</t>
  </si>
  <si>
    <t>0500</t>
  </si>
  <si>
    <t>Благоустройство</t>
  </si>
  <si>
    <t>0503</t>
  </si>
  <si>
    <t>4.1.2</t>
  </si>
  <si>
    <t>4.1.2.1</t>
  </si>
  <si>
    <t>4.1.3</t>
  </si>
  <si>
    <t>4.1.3.1</t>
  </si>
  <si>
    <t>4.1.4</t>
  </si>
  <si>
    <t>4.1.4.1</t>
  </si>
  <si>
    <t>4.1.5</t>
  </si>
  <si>
    <t>4.1.5.1</t>
  </si>
  <si>
    <t>4.1.6</t>
  </si>
  <si>
    <t>4.1.6.1</t>
  </si>
  <si>
    <t>5</t>
  </si>
  <si>
    <t>ОБРАЗОВАНИЕ</t>
  </si>
  <si>
    <t>07 00</t>
  </si>
  <si>
    <t>5.1</t>
  </si>
  <si>
    <t>Профессиональная подготовка, переподготовка и повышение квалификации</t>
  </si>
  <si>
    <t>07 05</t>
  </si>
  <si>
    <t>5.1.1</t>
  </si>
  <si>
    <t>0705</t>
  </si>
  <si>
    <t>Молодежная политика</t>
  </si>
  <si>
    <t>0707</t>
  </si>
  <si>
    <t>6</t>
  </si>
  <si>
    <t>КУЛЬТУРА, КИНЕМАТОГРАФИЯ</t>
  </si>
  <si>
    <t>0800</t>
  </si>
  <si>
    <t>6.1</t>
  </si>
  <si>
    <t>Культура</t>
  </si>
  <si>
    <t>0801</t>
  </si>
  <si>
    <t>6.1.1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</si>
  <si>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</si>
  <si>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6.1.1.1</t>
  </si>
  <si>
    <t>7</t>
  </si>
  <si>
    <t>СОЦИАЛЬНАЯ ПОЛИТИКА</t>
  </si>
  <si>
    <t>7.1</t>
  </si>
  <si>
    <t>Пенсионное обеспечение</t>
  </si>
  <si>
    <t>1001</t>
  </si>
  <si>
    <t>7.1.1</t>
  </si>
  <si>
    <t>7.1.1.1</t>
  </si>
  <si>
    <t>Охрана семьи и детства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</si>
  <si>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</si>
  <si>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</si>
  <si>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Социальное обеспечение и иные выплаты населению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</si>
  <si>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Санкт-Петербурга</t>
  </si>
  <si>
    <t>51100G0870</t>
  </si>
  <si>
    <t>8</t>
  </si>
  <si>
    <t>ФИЗИЧЕСКАЯ КУЛЬТУРА И СПОРТ</t>
  </si>
  <si>
    <t>8.1</t>
  </si>
  <si>
    <t>МАССОВЫЙ СПОРТ</t>
  </si>
  <si>
    <t>8.1.1</t>
  </si>
  <si>
    <t>8.1.1.1</t>
  </si>
  <si>
    <t>9</t>
  </si>
  <si>
    <t>СРЕДСТВА МАССОВОЙ ИНФОРМАЦИИ</t>
  </si>
  <si>
    <t>9.1</t>
  </si>
  <si>
    <t>Периодическая печать и издательства</t>
  </si>
  <si>
    <t>9.1.1</t>
  </si>
  <si>
    <t>9.1.1.1</t>
  </si>
  <si>
    <t>ГРБС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</si>
  <si>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</si>
  <si>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</si>
  <si>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 через финансовые органы</t>
  </si>
  <si>
    <t>Источники финансирования дефицита бюджета - всего</t>
  </si>
  <si>
    <t>Изменение остатков по расчетам</t>
  </si>
  <si>
    <t>Изменение остатков по расчетам с органами, организующими исполнение бюджета</t>
  </si>
  <si>
    <t>000 01 05 00 00 00 0000 000</t>
  </si>
  <si>
    <t>Увеличение счетов расчетов (дебетовый остаток счета 121002000)</t>
  </si>
  <si>
    <t>000 01 05 02 01 03 0000 510</t>
  </si>
  <si>
    <t>Уменьшение счетов расчетов (кредитовый остаток счета 130405000)</t>
  </si>
  <si>
    <t>000 01 05 02 01 03 0000 610</t>
  </si>
  <si>
    <t>3. ИТОЧНИКИ ФИНАНСИРОВАНИЯ (тыс. руб.)</t>
  </si>
  <si>
    <t>2. РАСХОДЫ (тыс. руб.)</t>
  </si>
  <si>
    <t>Код</t>
  </si>
  <si>
    <t>% исполнения</t>
  </si>
  <si>
    <t>000 1 00 00000 00 0000 000</t>
  </si>
  <si>
    <t>000 1 13 00000 00 0000 000</t>
  </si>
  <si>
    <t>867 1 13 02993 03 0100 130</t>
  </si>
  <si>
    <t>000 1 16 00000 00 0000 000</t>
  </si>
  <si>
    <t>000 1 16 07000 00 0000 140</t>
  </si>
  <si>
    <t>904 1 16 07010 03 0000 140</t>
  </si>
  <si>
    <t>904 1 16 07090 03 0000 140</t>
  </si>
  <si>
    <t>000 1 16 10060 00 0000 140</t>
  </si>
  <si>
    <t>904 1 16 10061 03 0000 140</t>
  </si>
  <si>
    <t>904 1 16 10081 03 0000 140</t>
  </si>
  <si>
    <t>000 1 16 10120 00 0000 140</t>
  </si>
  <si>
    <t>000 2 00 00000 00 0000 000</t>
  </si>
  <si>
    <t>000 2 02 00000 00 0000 000</t>
  </si>
  <si>
    <t>000 2 02 30000 00 0000 150</t>
  </si>
  <si>
    <t>904 2 02 30024 03 0100 150</t>
  </si>
  <si>
    <t>904 2 02 30024 03 0200 150</t>
  </si>
  <si>
    <t>904 2 02 30027 03 0100 150</t>
  </si>
  <si>
    <t>904 2 02 30027 03 0200 150</t>
  </si>
  <si>
    <t>Приложение № 2</t>
  </si>
  <si>
    <t>Приложение № 3</t>
  </si>
  <si>
    <t>Приложение № 4</t>
  </si>
  <si>
    <t>Код раздела, подраздела</t>
  </si>
  <si>
    <t>Приложение №5</t>
  </si>
  <si>
    <t>Утверждено по бюджету</t>
  </si>
  <si>
    <t>Исполнено с начала года</t>
  </si>
  <si>
    <t>000 01 00 00 00 00 0000 000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</si>
  <si>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</si>
  <si>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</si>
  <si>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</si>
  <si>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</si>
  <si>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</si>
  <si>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>Изменение прочих остатков денежных средств бюджетов</t>
  </si>
  <si>
    <t>000 01 05 02 01 03 0000 000</t>
  </si>
  <si>
    <t>Изменение прочих остатков денежных средств бюджетов внутригородских муниципальных образований городов федерального значения</t>
  </si>
  <si>
    <t>Всего:</t>
  </si>
  <si>
    <t>Целевая статья</t>
  </si>
  <si>
    <t>0700</t>
  </si>
  <si>
    <t>Массовый спорт</t>
  </si>
  <si>
    <t>к ПРОЕКТУ Решения</t>
  </si>
  <si>
    <t>План на 2021 год</t>
  </si>
  <si>
    <t>Исполнено за 2021 год</t>
  </si>
  <si>
    <t>Налоги на прибыль, доходы</t>
  </si>
  <si>
    <t>1 01 00000</t>
  </si>
  <si>
    <t>Налог на доходы физических лиц</t>
  </si>
  <si>
    <t>1 01 02000</t>
  </si>
  <si>
    <t>1 01 02010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</si>
  <si>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</si>
  <si>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 от компенсации затрат государства</t>
  </si>
  <si>
    <t xml:space="preserve"> 1 13 02990</t>
  </si>
  <si>
    <t>Штрафы, неустойки, пени, уплаченные в 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</si>
  <si>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</si>
  <si>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 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</si>
  <si>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</si>
  <si>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</si>
  <si>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</si>
  <si>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</si>
  <si>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2 02 15002</t>
  </si>
  <si>
    <t>Прочие субсидии</t>
  </si>
  <si>
    <t>2 02 29999</t>
  </si>
  <si>
    <t>Прочие субсидии бюджетам внутригородских муниципальных образований городов федерального значения</t>
  </si>
  <si>
    <t>4.1.3.2</t>
  </si>
  <si>
    <t>4.1.3.3</t>
  </si>
  <si>
    <t>4.1.3.4</t>
  </si>
  <si>
    <t>Дотации бюджетам бюджетной системы Российской Федерации</t>
  </si>
  <si>
    <t>2 02 10000</t>
  </si>
  <si>
    <t>План на       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</si>
  <si>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</si>
  <si>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</si>
  <si>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Участие в установленном порядке в мероприятиях по профилактике незаконного потребления наркотических средств и психотропных веществ,  наркомании в Санкт-Петербурге</t>
  </si>
  <si>
    <t>6000000130</t>
  </si>
  <si>
    <t>Организация благоустройства территории муниципального образования в соответствии с законодательством в сфере благоустройства</t>
  </si>
  <si>
    <t>Осуществление работ в сфере озеленения на территории муниципального образования</t>
  </si>
  <si>
    <t>6000000150</t>
  </si>
  <si>
    <t>Организация благоустройства территории муниципального образования в соответствии с законодательством в сфере благоустройства за счет субсидии из бюджета Санкт-Петербурга</t>
  </si>
  <si>
    <t>60000S2500</t>
  </si>
  <si>
    <t>60000S2510</t>
  </si>
  <si>
    <t>Осуществление работ в сфере озеленения на территории муниципального образования за счет субсидии из бюджета Санкт-Петербурга</t>
  </si>
  <si>
    <t xml:space="preserve">Организация благоустройства территории муниципального образования в соответствии с законодательством в сфере благоустройства, софинансируемая за счет средств местного бюджета </t>
  </si>
  <si>
    <t>60000М2500</t>
  </si>
  <si>
    <t>Осуществление работ в сфере озеленения на территории муниципального образования, софинансируемых за счет средств местного бюджета</t>
  </si>
  <si>
    <t>60000М2510</t>
  </si>
  <si>
    <t>ОХРАНА ОКРУЖАЮЩЕЙ СРЕДЫ</t>
  </si>
  <si>
    <t>06 00</t>
  </si>
  <si>
    <t>0605</t>
  </si>
  <si>
    <t>7980000600</t>
  </si>
  <si>
    <t>Участие в мероприятиях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</si>
  <si>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</si>
  <si>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6.2</t>
  </si>
  <si>
    <t>6.2.1</t>
  </si>
  <si>
    <t>6.2.1.1</t>
  </si>
  <si>
    <t>7.1.2</t>
  </si>
  <si>
    <t>Организация и проведение досуговых мероприятий для жителей, проживающих на территории муниципального образования</t>
  </si>
  <si>
    <t>4500000560</t>
  </si>
  <si>
    <t>7.1.2.1</t>
  </si>
  <si>
    <t>Расходы на предоставление доплат к пенсии лицам, замещавшим муниципальные должности и должности муниципальной службы</t>
  </si>
  <si>
    <t>8.2</t>
  </si>
  <si>
    <t>8.2.1</t>
  </si>
  <si>
    <t>8.2.1.1</t>
  </si>
  <si>
    <t>8.2.2</t>
  </si>
  <si>
    <t>8.2.2.1</t>
  </si>
  <si>
    <t>Создание условий для развития на территории муниципального образования массовой физической культуры и  спорта</t>
  </si>
  <si>
    <t>10</t>
  </si>
  <si>
    <t>10.1</t>
  </si>
  <si>
    <t>10.1.1</t>
  </si>
  <si>
    <t>10.1.1.1</t>
  </si>
  <si>
    <t>Периодические издания, учрежденные представительными органами местного самоуправления</t>
  </si>
  <si>
    <t>Показатели доходов бюджета Муниципального образования муниципальный округ Семеновский за 2021 год по кодам классификации доходов бюджетов (тыс. руб.)</t>
  </si>
  <si>
    <t>Показатели источников финансирования дефицита бюджета Муниципального образования муниципальный округ Семеновский за 2021 по кодам классификации источников финансирования дефицитов бюджетов (тыс. руб.)</t>
  </si>
  <si>
    <t>0600</t>
  </si>
  <si>
    <t>Показатели расходов бюджета Муниципального образования муниципальный округ Семеновский за 2021 год по разделам и подразделам классификации расходов бюджетов (тыс. руб.)</t>
  </si>
  <si>
    <t>План
 на 2021 год</t>
  </si>
  <si>
    <t>Факт
 на 2021 год</t>
  </si>
  <si>
    <t>000 1 01 00000 00 0000 000</t>
  </si>
  <si>
    <t>000 1 01 02000 01 0000 110</t>
  </si>
  <si>
    <t>182 1 01 02010 01 0000 110</t>
  </si>
  <si>
    <t>000 1 13 02990 00 0000 130</t>
  </si>
  <si>
    <t>1 16 10000</t>
  </si>
  <si>
    <t>Платежи в целях возмещения причиненного ущерба (убытков)</t>
  </si>
  <si>
    <t>000 1 16 10000 00 0000 140</t>
  </si>
  <si>
    <t>Платежи в целях возмещения убытков, причиненных уклонением от заключения с муниципального контракта</t>
  </si>
  <si>
    <t>904 1 16 10080 00 0000 140</t>
  </si>
  <si>
    <t>182 1 16 10123 01 0031 140</t>
  </si>
  <si>
    <t>806 1 16 10123 01 0031 140</t>
  </si>
  <si>
    <t>807 1 16 10123 01 0031 140</t>
  </si>
  <si>
    <t>846 1 16 10123 01 0031 140</t>
  </si>
  <si>
    <t>000 2 02 10000 00 0000 150</t>
  </si>
  <si>
    <t>000 2 02 15001 03 0000 150</t>
  </si>
  <si>
    <t>000 2 02 29999 00 0000 150</t>
  </si>
  <si>
    <t>000 2 02 29999 03 0000 150</t>
  </si>
  <si>
    <t>3.2.2</t>
  </si>
  <si>
    <t>000 2 02 15002 03 0000 150</t>
  </si>
  <si>
    <t>3.2.1.1</t>
  </si>
  <si>
    <t>3.2.2.1</t>
  </si>
  <si>
    <t>3.2.3</t>
  </si>
  <si>
    <t>3.2.3.1</t>
  </si>
  <si>
    <t>3.2.3.2</t>
  </si>
  <si>
    <t>3.2.3.3</t>
  </si>
  <si>
    <t>3.2.3.4</t>
  </si>
  <si>
    <t>Показатели исполнения бюджета по ведомственной структуре расходов местного бюджета Муниципального образования муниципальный округ Семеновский за 2021 год (тыс. руб.)</t>
  </si>
  <si>
    <t>Компенсация депутатам, осуществляющим свои полномочия на непостоянной основе</t>
  </si>
  <si>
    <t>Защита населения и территории от чрезвычайных ситуаций природного и техногенного характера, пожарная безопасностть</t>
  </si>
  <si>
    <t>Участие в  деятельности по профилактике правонарушений в Санкт-Петербурге в в формах и порядке, установленных законодательством Санкт-Петербурга</t>
  </si>
  <si>
    <t>Участие в 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</si>
  <si>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7960000520</t>
  </si>
  <si>
    <t>7970000530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</si>
  <si>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</si>
  <si>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Временное трудоустройство несовершеннолетних в возрасте от 14 до 18 лет в свободное от учебы время </t>
  </si>
  <si>
    <t>Проведение мероприятий по военно-патриотическому воспитанию молодежи на территории муниципального образования</t>
  </si>
  <si>
    <t>Другие вопросы в области охраны окружающей среды</t>
  </si>
  <si>
    <t>Отчет об исполнении местного бюджета Муниципального образования 
муниципальный округ Семеновский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</si>
</sst>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vertical="center" wrapText="1"/>
    </xf>
    <xf numFmtId="49" fontId="0" fillId="0" borderId="0" xfId="0" applyNumberFormat="1"/>
    <xf numFmtId="0" fontId="5" fillId="0" borderId="0" xfId="0" applyFont="1" applyAlignment="1">
      <alignment vertical="center" wrapText="1"/>
    </xf>
    <xf numFmtId="0" fontId="2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0" fontId="15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/>
    </xf>
    <xf numFmtId="49" fontId="12" fillId="0" borderId="0" xfId="0" applyNumberFormat="1" applyFont="1"/>
    <xf numFmtId="49" fontId="12" fillId="0" borderId="1" xfId="0" applyNumberFormat="1" applyFont="1" applyBorder="1"/>
    <xf numFmtId="0" fontId="12" fillId="0" borderId="0" xfId="0" applyFont="1" applyAlignment="1">
      <alignment horizontal="left" vertical="top"/>
    </xf>
    <xf numFmtId="49" fontId="12" fillId="0" borderId="0" xfId="0" applyNumberFormat="1" applyFont="1" applyBorder="1"/>
    <xf numFmtId="0" fontId="0" fillId="0" borderId="0" xfId="0" applyAlignment="1">
      <alignment horizontal="fill" vertical="distributed"/>
    </xf>
    <xf numFmtId="0" fontId="12" fillId="0" borderId="0" xfId="0" applyFont="1"/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1" applyNumberFormat="1" applyFont="1" applyBorder="1" applyAlignment="1" applyProtection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/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view="pageBreakPreview" topLeftCell="A37" zoomScaleNormal="100" zoomScaleSheetLayoutView="100" workbookViewId="0">
      <selection activeCell="M5" sqref="M5"/>
    </sheetView>
  </sheetViews>
  <sheetFormatPr defaultRowHeight="15.75" x14ac:dyDescent="0.25"/>
  <cols>
    <col min="1" max="1" width="8.85546875" style="34"/>
    <col min="2" max="2" width="52.85546875" style="36" customWidth="1"/>
    <col min="3" max="3" width="12.85546875" style="34" customWidth="1"/>
    <col min="4" max="4" width="12.28515625" style="34" customWidth="1"/>
    <col min="5" max="5" width="10.28515625" style="34" customWidth="1"/>
    <col min="6" max="6" width="13.28515625" style="34" customWidth="1"/>
    <col min="7" max="7" width="10.28515625" style="34" customWidth="1"/>
    <col min="8" max="8" width="10.42578125" style="17" customWidth="1"/>
    <col min="9" max="9" width="13.28515625" style="18" customWidth="1"/>
  </cols>
  <sheetData>
    <row r="1" spans="1:10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10" x14ac:dyDescent="0.25">
      <c r="A2" s="117" t="s">
        <v>280</v>
      </c>
      <c r="B2" s="117"/>
      <c r="C2" s="117"/>
      <c r="D2" s="117"/>
      <c r="E2" s="117"/>
      <c r="F2" s="117"/>
      <c r="G2" s="117"/>
      <c r="H2" s="117"/>
      <c r="I2" s="117"/>
    </row>
    <row r="3" spans="1:10" x14ac:dyDescent="0.25">
      <c r="A3" s="118"/>
      <c r="B3" s="118"/>
      <c r="C3" s="118"/>
      <c r="D3" s="118"/>
      <c r="E3" s="118"/>
      <c r="F3" s="118"/>
      <c r="G3" s="118"/>
      <c r="H3" s="118"/>
      <c r="I3" s="118"/>
    </row>
    <row r="4" spans="1:10" ht="37.15" customHeight="1" x14ac:dyDescent="0.25">
      <c r="B4" s="115" t="s">
        <v>391</v>
      </c>
      <c r="C4" s="115"/>
      <c r="D4" s="115"/>
      <c r="E4" s="115"/>
      <c r="F4" s="115"/>
      <c r="G4" s="115"/>
      <c r="H4" s="115"/>
      <c r="I4" s="10"/>
    </row>
    <row r="5" spans="1:10" ht="27" customHeight="1" thickBo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</row>
    <row r="6" spans="1:10" ht="75.599999999999994" customHeight="1" thickBot="1" x14ac:dyDescent="0.3">
      <c r="A6" s="20"/>
      <c r="B6" s="21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3" t="s">
        <v>281</v>
      </c>
      <c r="I6" s="23" t="s">
        <v>282</v>
      </c>
      <c r="J6" s="1"/>
    </row>
    <row r="7" spans="1:10" s="100" customFormat="1" ht="20.45" customHeight="1" thickBot="1" x14ac:dyDescent="0.3">
      <c r="A7" s="95"/>
      <c r="B7" s="96" t="s">
        <v>8</v>
      </c>
      <c r="C7" s="95" t="s">
        <v>26</v>
      </c>
      <c r="D7" s="95" t="s">
        <v>27</v>
      </c>
      <c r="E7" s="95" t="s">
        <v>28</v>
      </c>
      <c r="F7" s="95" t="s">
        <v>29</v>
      </c>
      <c r="G7" s="95" t="s">
        <v>26</v>
      </c>
      <c r="H7" s="54">
        <f>H8+H11+H14</f>
        <v>14467.1</v>
      </c>
      <c r="I7" s="54">
        <f>I8+I11+I14</f>
        <v>14134</v>
      </c>
      <c r="J7" s="99"/>
    </row>
    <row r="8" spans="1:10" s="100" customFormat="1" ht="17.45" customHeight="1" thickBot="1" x14ac:dyDescent="0.3">
      <c r="A8" s="95" t="s">
        <v>31</v>
      </c>
      <c r="B8" s="96" t="s">
        <v>283</v>
      </c>
      <c r="C8" s="95" t="s">
        <v>26</v>
      </c>
      <c r="D8" s="95" t="s">
        <v>284</v>
      </c>
      <c r="E8" s="95" t="s">
        <v>28</v>
      </c>
      <c r="F8" s="95" t="s">
        <v>29</v>
      </c>
      <c r="G8" s="95" t="s">
        <v>26</v>
      </c>
      <c r="H8" s="54">
        <f>H9</f>
        <v>13798</v>
      </c>
      <c r="I8" s="54">
        <f>I9</f>
        <v>13501.8</v>
      </c>
      <c r="J8" s="99"/>
    </row>
    <row r="9" spans="1:10" s="100" customFormat="1" ht="34.15" customHeight="1" thickBot="1" x14ac:dyDescent="0.3">
      <c r="A9" s="95" t="s">
        <v>30</v>
      </c>
      <c r="B9" s="96" t="s">
        <v>285</v>
      </c>
      <c r="C9" s="95" t="s">
        <v>26</v>
      </c>
      <c r="D9" s="95" t="s">
        <v>286</v>
      </c>
      <c r="E9" s="95" t="s">
        <v>33</v>
      </c>
      <c r="F9" s="95" t="s">
        <v>29</v>
      </c>
      <c r="G9" s="95">
        <v>110</v>
      </c>
      <c r="H9" s="54">
        <f>H10</f>
        <v>13798</v>
      </c>
      <c r="I9" s="54">
        <f>I10</f>
        <v>13501.8</v>
      </c>
      <c r="J9" s="99"/>
    </row>
    <row r="10" spans="1:10" s="100" customFormat="1" ht="102.6" customHeight="1" thickBot="1" x14ac:dyDescent="0.3">
      <c r="A10" s="101" t="s">
        <v>32</v>
      </c>
      <c r="B10" s="102" t="s">
        <v>288</v>
      </c>
      <c r="C10" s="101">
        <v>182</v>
      </c>
      <c r="D10" s="101" t="s">
        <v>287</v>
      </c>
      <c r="E10" s="101" t="s">
        <v>33</v>
      </c>
      <c r="F10" s="101" t="s">
        <v>29</v>
      </c>
      <c r="G10" s="101">
        <v>110</v>
      </c>
      <c r="H10" s="25">
        <v>13798</v>
      </c>
      <c r="I10" s="25">
        <v>13501.8</v>
      </c>
      <c r="J10" s="99"/>
    </row>
    <row r="11" spans="1:10" s="100" customFormat="1" ht="36" customHeight="1" thickBot="1" x14ac:dyDescent="0.3">
      <c r="A11" s="95" t="s">
        <v>40</v>
      </c>
      <c r="B11" s="96" t="s">
        <v>41</v>
      </c>
      <c r="C11" s="95" t="s">
        <v>26</v>
      </c>
      <c r="D11" s="95" t="s">
        <v>10</v>
      </c>
      <c r="E11" s="95" t="s">
        <v>28</v>
      </c>
      <c r="F11" s="95" t="s">
        <v>29</v>
      </c>
      <c r="G11" s="95" t="s">
        <v>26</v>
      </c>
      <c r="H11" s="54">
        <f>H12</f>
        <v>399.1</v>
      </c>
      <c r="I11" s="54">
        <f>I12</f>
        <v>399.1</v>
      </c>
      <c r="J11" s="99"/>
    </row>
    <row r="12" spans="1:10" s="104" customFormat="1" ht="50.45" customHeight="1" thickBot="1" x14ac:dyDescent="0.3">
      <c r="A12" s="95" t="s">
        <v>42</v>
      </c>
      <c r="B12" s="96" t="s">
        <v>289</v>
      </c>
      <c r="C12" s="95" t="s">
        <v>26</v>
      </c>
      <c r="D12" s="95" t="s">
        <v>290</v>
      </c>
      <c r="E12" s="95" t="s">
        <v>28</v>
      </c>
      <c r="F12" s="95" t="s">
        <v>29</v>
      </c>
      <c r="G12" s="95">
        <v>130</v>
      </c>
      <c r="H12" s="54">
        <f>H13</f>
        <v>399.1</v>
      </c>
      <c r="I12" s="54">
        <f>I13</f>
        <v>399.1</v>
      </c>
      <c r="J12" s="103"/>
    </row>
    <row r="13" spans="1:10" s="100" customFormat="1" ht="109.9" customHeight="1" thickBot="1" x14ac:dyDescent="0.3">
      <c r="A13" s="101" t="s">
        <v>44</v>
      </c>
      <c r="B13" s="102" t="s">
        <v>11</v>
      </c>
      <c r="C13" s="101">
        <v>867</v>
      </c>
      <c r="D13" s="101" t="s">
        <v>12</v>
      </c>
      <c r="E13" s="101" t="s">
        <v>43</v>
      </c>
      <c r="F13" s="101" t="s">
        <v>45</v>
      </c>
      <c r="G13" s="101">
        <v>130</v>
      </c>
      <c r="H13" s="25">
        <v>399.1</v>
      </c>
      <c r="I13" s="25">
        <v>399.1</v>
      </c>
      <c r="J13" s="99"/>
    </row>
    <row r="14" spans="1:10" ht="20.45" customHeight="1" thickBot="1" x14ac:dyDescent="0.3">
      <c r="A14" s="95" t="s">
        <v>46</v>
      </c>
      <c r="B14" s="96" t="s">
        <v>13</v>
      </c>
      <c r="C14" s="95" t="s">
        <v>26</v>
      </c>
      <c r="D14" s="95" t="s">
        <v>48</v>
      </c>
      <c r="E14" s="95" t="s">
        <v>28</v>
      </c>
      <c r="F14" s="95" t="s">
        <v>29</v>
      </c>
      <c r="G14" s="95" t="s">
        <v>26</v>
      </c>
      <c r="H14" s="54">
        <f>H15+H19+H21+H23</f>
        <v>270</v>
      </c>
      <c r="I14" s="54">
        <f>I15+I19+I21+I23</f>
        <v>233.1</v>
      </c>
      <c r="J14" s="1"/>
    </row>
    <row r="15" spans="1:10" s="4" customFormat="1" ht="156.6" customHeight="1" thickBot="1" x14ac:dyDescent="0.3">
      <c r="A15" s="92" t="s">
        <v>47</v>
      </c>
      <c r="B15" s="93" t="s">
        <v>52</v>
      </c>
      <c r="C15" s="92" t="s">
        <v>26</v>
      </c>
      <c r="D15" s="92" t="s">
        <v>53</v>
      </c>
      <c r="E15" s="92" t="s">
        <v>28</v>
      </c>
      <c r="F15" s="92" t="s">
        <v>29</v>
      </c>
      <c r="G15" s="92">
        <v>140</v>
      </c>
      <c r="H15" s="97">
        <f>SUM(H16:H17)</f>
        <v>2</v>
      </c>
      <c r="I15" s="97">
        <f>SUM(I16:I17)</f>
        <v>0.1</v>
      </c>
      <c r="J15" s="3"/>
    </row>
    <row r="16" spans="1:10" ht="136.9" customHeight="1" thickBot="1" x14ac:dyDescent="0.3">
      <c r="A16" s="27" t="s">
        <v>49</v>
      </c>
      <c r="B16" s="28" t="s">
        <v>291</v>
      </c>
      <c r="C16" s="27" t="s">
        <v>55</v>
      </c>
      <c r="D16" s="27" t="s">
        <v>56</v>
      </c>
      <c r="E16" s="27" t="s">
        <v>43</v>
      </c>
      <c r="F16" s="27" t="s">
        <v>29</v>
      </c>
      <c r="G16" s="27">
        <v>140</v>
      </c>
      <c r="H16" s="30">
        <v>1</v>
      </c>
      <c r="I16" s="24">
        <v>0</v>
      </c>
      <c r="J16" s="1"/>
    </row>
    <row r="17" spans="1:10" ht="124.15" customHeight="1" thickBot="1" x14ac:dyDescent="0.3">
      <c r="A17" s="27" t="s">
        <v>50</v>
      </c>
      <c r="B17" s="28" t="s">
        <v>292</v>
      </c>
      <c r="C17" s="27" t="s">
        <v>55</v>
      </c>
      <c r="D17" s="27" t="s">
        <v>57</v>
      </c>
      <c r="E17" s="27" t="s">
        <v>43</v>
      </c>
      <c r="F17" s="27" t="s">
        <v>29</v>
      </c>
      <c r="G17" s="27">
        <v>140</v>
      </c>
      <c r="H17" s="30">
        <v>1</v>
      </c>
      <c r="I17" s="24">
        <v>0.1</v>
      </c>
      <c r="J17" s="1"/>
    </row>
    <row r="18" spans="1:10" ht="49.9" customHeight="1" thickBot="1" x14ac:dyDescent="0.3">
      <c r="A18" s="92" t="s">
        <v>51</v>
      </c>
      <c r="B18" s="93" t="s">
        <v>359</v>
      </c>
      <c r="C18" s="92" t="s">
        <v>26</v>
      </c>
      <c r="D18" s="92" t="s">
        <v>358</v>
      </c>
      <c r="E18" s="92" t="s">
        <v>28</v>
      </c>
      <c r="F18" s="92" t="s">
        <v>29</v>
      </c>
      <c r="G18" s="92">
        <v>140</v>
      </c>
      <c r="H18" s="97">
        <f>H19+H21+H23</f>
        <v>268</v>
      </c>
      <c r="I18" s="97">
        <f>I19+I21+I23</f>
        <v>233</v>
      </c>
      <c r="J18" s="1"/>
    </row>
    <row r="19" spans="1:10" s="100" customFormat="1" ht="61.9" customHeight="1" thickBot="1" x14ac:dyDescent="0.3">
      <c r="A19" s="92" t="s">
        <v>54</v>
      </c>
      <c r="B19" s="93" t="s">
        <v>361</v>
      </c>
      <c r="C19" s="92" t="s">
        <v>26</v>
      </c>
      <c r="D19" s="92" t="s">
        <v>58</v>
      </c>
      <c r="E19" s="92" t="s">
        <v>28</v>
      </c>
      <c r="F19" s="92" t="s">
        <v>29</v>
      </c>
      <c r="G19" s="92">
        <v>140</v>
      </c>
      <c r="H19" s="97">
        <f>H20</f>
        <v>1</v>
      </c>
      <c r="I19" s="98">
        <v>0</v>
      </c>
      <c r="J19" s="99"/>
    </row>
    <row r="20" spans="1:10" ht="249" customHeight="1" thickBot="1" x14ac:dyDescent="0.3">
      <c r="A20" s="27" t="s">
        <v>373</v>
      </c>
      <c r="B20" s="28" t="s">
        <v>293</v>
      </c>
      <c r="C20" s="27" t="s">
        <v>55</v>
      </c>
      <c r="D20" s="27" t="s">
        <v>59</v>
      </c>
      <c r="E20" s="27" t="s">
        <v>43</v>
      </c>
      <c r="F20" s="27" t="s">
        <v>29</v>
      </c>
      <c r="G20" s="27">
        <v>140</v>
      </c>
      <c r="H20" s="30">
        <v>1</v>
      </c>
      <c r="I20" s="24">
        <v>0</v>
      </c>
      <c r="J20" s="1"/>
    </row>
    <row r="21" spans="1:10" s="100" customFormat="1" ht="67.150000000000006" customHeight="1" thickBot="1" x14ac:dyDescent="0.3">
      <c r="A21" s="92" t="s">
        <v>371</v>
      </c>
      <c r="B21" s="93" t="s">
        <v>60</v>
      </c>
      <c r="C21" s="92" t="s">
        <v>26</v>
      </c>
      <c r="D21" s="92" t="s">
        <v>61</v>
      </c>
      <c r="E21" s="92" t="s">
        <v>28</v>
      </c>
      <c r="F21" s="92" t="s">
        <v>29</v>
      </c>
      <c r="G21" s="92">
        <v>140</v>
      </c>
      <c r="H21" s="97">
        <f>H22</f>
        <v>1</v>
      </c>
      <c r="I21" s="97">
        <f>I22</f>
        <v>0</v>
      </c>
      <c r="J21" s="99"/>
    </row>
    <row r="22" spans="1:10" ht="172.15" customHeight="1" thickBot="1" x14ac:dyDescent="0.3">
      <c r="A22" s="27" t="s">
        <v>374</v>
      </c>
      <c r="B22" s="28" t="s">
        <v>62</v>
      </c>
      <c r="C22" s="27" t="s">
        <v>55</v>
      </c>
      <c r="D22" s="27" t="s">
        <v>63</v>
      </c>
      <c r="E22" s="27" t="s">
        <v>43</v>
      </c>
      <c r="F22" s="27" t="s">
        <v>29</v>
      </c>
      <c r="G22" s="27">
        <v>140</v>
      </c>
      <c r="H22" s="30">
        <v>1</v>
      </c>
      <c r="I22" s="24">
        <v>0</v>
      </c>
      <c r="J22" s="1"/>
    </row>
    <row r="23" spans="1:10" s="100" customFormat="1" ht="102.6" customHeight="1" thickBot="1" x14ac:dyDescent="0.3">
      <c r="A23" s="92" t="s">
        <v>375</v>
      </c>
      <c r="B23" s="93" t="s">
        <v>64</v>
      </c>
      <c r="C23" s="92" t="s">
        <v>26</v>
      </c>
      <c r="D23" s="92" t="s">
        <v>65</v>
      </c>
      <c r="E23" s="92" t="s">
        <v>28</v>
      </c>
      <c r="F23" s="92" t="s">
        <v>29</v>
      </c>
      <c r="G23" s="92">
        <v>140</v>
      </c>
      <c r="H23" s="97">
        <f>SUM(H24:H27)</f>
        <v>266</v>
      </c>
      <c r="I23" s="97">
        <f>SUM(I24:I27)</f>
        <v>233</v>
      </c>
      <c r="J23" s="99"/>
    </row>
    <row r="24" spans="1:10" ht="190.9" customHeight="1" thickBot="1" x14ac:dyDescent="0.3">
      <c r="A24" s="27" t="s">
        <v>376</v>
      </c>
      <c r="B24" s="28" t="s">
        <v>294</v>
      </c>
      <c r="C24" s="27" t="s">
        <v>70</v>
      </c>
      <c r="D24" s="27" t="s">
        <v>67</v>
      </c>
      <c r="E24" s="27" t="s">
        <v>33</v>
      </c>
      <c r="F24" s="27" t="s">
        <v>71</v>
      </c>
      <c r="G24" s="27">
        <v>140</v>
      </c>
      <c r="H24" s="30">
        <v>55</v>
      </c>
      <c r="I24" s="24">
        <v>58.3</v>
      </c>
      <c r="J24" s="1"/>
    </row>
    <row r="25" spans="1:10" ht="202.15" customHeight="1" thickBot="1" x14ac:dyDescent="0.3">
      <c r="A25" s="27" t="s">
        <v>377</v>
      </c>
      <c r="B25" s="28" t="s">
        <v>294</v>
      </c>
      <c r="C25" s="27" t="s">
        <v>66</v>
      </c>
      <c r="D25" s="27" t="s">
        <v>67</v>
      </c>
      <c r="E25" s="27" t="s">
        <v>33</v>
      </c>
      <c r="F25" s="27" t="s">
        <v>71</v>
      </c>
      <c r="G25" s="27">
        <v>140</v>
      </c>
      <c r="H25" s="30">
        <v>200</v>
      </c>
      <c r="I25" s="24">
        <v>200</v>
      </c>
      <c r="J25" s="1"/>
    </row>
    <row r="26" spans="1:10" ht="197.45" customHeight="1" thickBot="1" x14ac:dyDescent="0.3">
      <c r="A26" s="27" t="s">
        <v>378</v>
      </c>
      <c r="B26" s="28" t="s">
        <v>294</v>
      </c>
      <c r="C26" s="27" t="s">
        <v>69</v>
      </c>
      <c r="D26" s="27" t="s">
        <v>67</v>
      </c>
      <c r="E26" s="27" t="s">
        <v>33</v>
      </c>
      <c r="F26" s="27" t="s">
        <v>71</v>
      </c>
      <c r="G26" s="27">
        <v>140</v>
      </c>
      <c r="H26" s="30">
        <v>1</v>
      </c>
      <c r="I26" s="24">
        <v>-31.3</v>
      </c>
      <c r="J26" s="1"/>
    </row>
    <row r="27" spans="1:10" ht="198" customHeight="1" thickBot="1" x14ac:dyDescent="0.3">
      <c r="A27" s="27" t="s">
        <v>379</v>
      </c>
      <c r="B27" s="28" t="s">
        <v>294</v>
      </c>
      <c r="C27" s="27" t="s">
        <v>68</v>
      </c>
      <c r="D27" s="27" t="s">
        <v>67</v>
      </c>
      <c r="E27" s="27" t="s">
        <v>33</v>
      </c>
      <c r="F27" s="27" t="s">
        <v>71</v>
      </c>
      <c r="G27" s="27">
        <v>140</v>
      </c>
      <c r="H27" s="30">
        <v>10</v>
      </c>
      <c r="I27" s="31">
        <v>6</v>
      </c>
      <c r="J27" s="1"/>
    </row>
    <row r="28" spans="1:10" ht="21.6" customHeight="1" thickBot="1" x14ac:dyDescent="0.3">
      <c r="A28" s="95" t="s">
        <v>72</v>
      </c>
      <c r="B28" s="96" t="s">
        <v>14</v>
      </c>
      <c r="C28" s="95" t="s">
        <v>26</v>
      </c>
      <c r="D28" s="95" t="s">
        <v>15</v>
      </c>
      <c r="E28" s="95" t="s">
        <v>28</v>
      </c>
      <c r="F28" s="95" t="s">
        <v>29</v>
      </c>
      <c r="G28" s="95" t="s">
        <v>26</v>
      </c>
      <c r="H28" s="54">
        <f>H29</f>
        <v>53495.9</v>
      </c>
      <c r="I28" s="54">
        <f>I29</f>
        <v>52150.500000000007</v>
      </c>
      <c r="J28" s="1"/>
    </row>
    <row r="29" spans="1:10" s="100" customFormat="1" ht="38.450000000000003" customHeight="1" thickBot="1" x14ac:dyDescent="0.3">
      <c r="A29" s="92" t="s">
        <v>73</v>
      </c>
      <c r="B29" s="93" t="s">
        <v>76</v>
      </c>
      <c r="C29" s="92" t="s">
        <v>26</v>
      </c>
      <c r="D29" s="92" t="s">
        <v>77</v>
      </c>
      <c r="E29" s="92" t="s">
        <v>28</v>
      </c>
      <c r="F29" s="92" t="s">
        <v>29</v>
      </c>
      <c r="G29" s="92" t="s">
        <v>26</v>
      </c>
      <c r="H29" s="94">
        <f>H30+H33+H35</f>
        <v>53495.9</v>
      </c>
      <c r="I29" s="94">
        <f>I30+I33+I35</f>
        <v>52150.500000000007</v>
      </c>
      <c r="J29" s="99"/>
    </row>
    <row r="30" spans="1:10" s="100" customFormat="1" ht="38.450000000000003" customHeight="1" thickBot="1" x14ac:dyDescent="0.3">
      <c r="A30" s="92" t="s">
        <v>74</v>
      </c>
      <c r="B30" s="93" t="s">
        <v>305</v>
      </c>
      <c r="C30" s="92" t="s">
        <v>26</v>
      </c>
      <c r="D30" s="92" t="s">
        <v>306</v>
      </c>
      <c r="E30" s="92" t="s">
        <v>28</v>
      </c>
      <c r="F30" s="92" t="s">
        <v>29</v>
      </c>
      <c r="G30" s="92" t="s">
        <v>78</v>
      </c>
      <c r="H30" s="94">
        <f>H31+H32</f>
        <v>16737.3</v>
      </c>
      <c r="I30" s="94">
        <f>I31+I32</f>
        <v>16678.7</v>
      </c>
      <c r="J30" s="99"/>
    </row>
    <row r="31" spans="1:10" ht="69.599999999999994" customHeight="1" thickBot="1" x14ac:dyDescent="0.3">
      <c r="A31" s="27" t="s">
        <v>75</v>
      </c>
      <c r="B31" s="28" t="s">
        <v>296</v>
      </c>
      <c r="C31" s="27" t="s">
        <v>55</v>
      </c>
      <c r="D31" s="27" t="s">
        <v>295</v>
      </c>
      <c r="E31" s="27" t="s">
        <v>43</v>
      </c>
      <c r="F31" s="27" t="s">
        <v>29</v>
      </c>
      <c r="G31" s="27" t="s">
        <v>78</v>
      </c>
      <c r="H31" s="30">
        <f>16678.7</f>
        <v>16678.7</v>
      </c>
      <c r="I31" s="31">
        <v>16678.7</v>
      </c>
      <c r="J31" s="1"/>
    </row>
    <row r="32" spans="1:10" ht="69.599999999999994" customHeight="1" thickBot="1" x14ac:dyDescent="0.3">
      <c r="A32" s="27" t="s">
        <v>79</v>
      </c>
      <c r="B32" s="28" t="s">
        <v>297</v>
      </c>
      <c r="C32" s="27" t="s">
        <v>55</v>
      </c>
      <c r="D32" s="27" t="s">
        <v>298</v>
      </c>
      <c r="E32" s="27" t="s">
        <v>43</v>
      </c>
      <c r="F32" s="27" t="s">
        <v>29</v>
      </c>
      <c r="G32" s="27" t="s">
        <v>78</v>
      </c>
      <c r="H32" s="30">
        <v>58.6</v>
      </c>
      <c r="I32" s="31">
        <v>0</v>
      </c>
      <c r="J32" s="1"/>
    </row>
    <row r="33" spans="1:10" s="100" customFormat="1" ht="38.450000000000003" customHeight="1" thickBot="1" x14ac:dyDescent="0.3">
      <c r="A33" s="92" t="s">
        <v>172</v>
      </c>
      <c r="B33" s="93" t="s">
        <v>299</v>
      </c>
      <c r="C33" s="92" t="s">
        <v>26</v>
      </c>
      <c r="D33" s="92" t="s">
        <v>300</v>
      </c>
      <c r="E33" s="92" t="s">
        <v>28</v>
      </c>
      <c r="F33" s="92" t="s">
        <v>29</v>
      </c>
      <c r="G33" s="92" t="s">
        <v>78</v>
      </c>
      <c r="H33" s="94">
        <f>H34</f>
        <v>28303.200000000001</v>
      </c>
      <c r="I33" s="94">
        <f>I34</f>
        <v>27213.4</v>
      </c>
      <c r="J33" s="99"/>
    </row>
    <row r="34" spans="1:10" s="100" customFormat="1" ht="43.15" customHeight="1" thickBot="1" x14ac:dyDescent="0.3">
      <c r="A34" s="105" t="s">
        <v>173</v>
      </c>
      <c r="B34" s="106" t="s">
        <v>301</v>
      </c>
      <c r="C34" s="105" t="s">
        <v>55</v>
      </c>
      <c r="D34" s="105" t="s">
        <v>300</v>
      </c>
      <c r="E34" s="105" t="s">
        <v>43</v>
      </c>
      <c r="F34" s="105" t="s">
        <v>29</v>
      </c>
      <c r="G34" s="105" t="s">
        <v>78</v>
      </c>
      <c r="H34" s="107">
        <v>28303.200000000001</v>
      </c>
      <c r="I34" s="44">
        <v>27213.4</v>
      </c>
      <c r="J34" s="99"/>
    </row>
    <row r="35" spans="1:10" s="100" customFormat="1" ht="41.45" customHeight="1" thickBot="1" x14ac:dyDescent="0.3">
      <c r="A35" s="92" t="s">
        <v>174</v>
      </c>
      <c r="B35" s="93" t="s">
        <v>16</v>
      </c>
      <c r="C35" s="92" t="s">
        <v>26</v>
      </c>
      <c r="D35" s="92" t="s">
        <v>17</v>
      </c>
      <c r="E35" s="92" t="s">
        <v>28</v>
      </c>
      <c r="F35" s="92" t="s">
        <v>29</v>
      </c>
      <c r="G35" s="92" t="s">
        <v>78</v>
      </c>
      <c r="H35" s="94">
        <f>SUM(H36:H39)</f>
        <v>8455.4</v>
      </c>
      <c r="I35" s="94">
        <f>SUM(I36:I39)</f>
        <v>8258.4</v>
      </c>
      <c r="J35" s="99"/>
    </row>
    <row r="36" spans="1:10" ht="90" customHeight="1" thickBot="1" x14ac:dyDescent="0.3">
      <c r="A36" s="27" t="s">
        <v>175</v>
      </c>
      <c r="B36" s="28" t="s">
        <v>18</v>
      </c>
      <c r="C36" s="27" t="s">
        <v>55</v>
      </c>
      <c r="D36" s="27" t="s">
        <v>19</v>
      </c>
      <c r="E36" s="27" t="s">
        <v>43</v>
      </c>
      <c r="F36" s="27" t="s">
        <v>45</v>
      </c>
      <c r="G36" s="27" t="s">
        <v>78</v>
      </c>
      <c r="H36" s="29">
        <v>1745.5</v>
      </c>
      <c r="I36" s="24">
        <v>1740.3</v>
      </c>
      <c r="J36" s="1"/>
    </row>
    <row r="37" spans="1:10" ht="133.9" customHeight="1" thickBot="1" x14ac:dyDescent="0.3">
      <c r="A37" s="27" t="s">
        <v>302</v>
      </c>
      <c r="B37" s="28" t="s">
        <v>20</v>
      </c>
      <c r="C37" s="27" t="s">
        <v>55</v>
      </c>
      <c r="D37" s="27" t="s">
        <v>21</v>
      </c>
      <c r="E37" s="27" t="s">
        <v>43</v>
      </c>
      <c r="F37" s="27" t="s">
        <v>80</v>
      </c>
      <c r="G37" s="27" t="s">
        <v>78</v>
      </c>
      <c r="H37" s="29">
        <v>7.8</v>
      </c>
      <c r="I37" s="24">
        <v>7.8</v>
      </c>
      <c r="J37" s="1"/>
    </row>
    <row r="38" spans="1:10" ht="70.900000000000006" customHeight="1" thickBot="1" x14ac:dyDescent="0.3">
      <c r="A38" s="27" t="s">
        <v>303</v>
      </c>
      <c r="B38" s="28" t="s">
        <v>22</v>
      </c>
      <c r="C38" s="27" t="s">
        <v>55</v>
      </c>
      <c r="D38" s="27" t="s">
        <v>23</v>
      </c>
      <c r="E38" s="27" t="s">
        <v>43</v>
      </c>
      <c r="F38" s="27" t="s">
        <v>45</v>
      </c>
      <c r="G38" s="27" t="s">
        <v>78</v>
      </c>
      <c r="H38" s="29">
        <v>3620.9</v>
      </c>
      <c r="I38" s="24">
        <v>3620.9</v>
      </c>
      <c r="J38" s="1"/>
    </row>
    <row r="39" spans="1:10" ht="73.900000000000006" customHeight="1" thickBot="1" x14ac:dyDescent="0.3">
      <c r="A39" s="27" t="s">
        <v>304</v>
      </c>
      <c r="B39" s="28" t="s">
        <v>24</v>
      </c>
      <c r="C39" s="27" t="s">
        <v>55</v>
      </c>
      <c r="D39" s="27" t="s">
        <v>23</v>
      </c>
      <c r="E39" s="27" t="s">
        <v>43</v>
      </c>
      <c r="F39" s="27" t="s">
        <v>80</v>
      </c>
      <c r="G39" s="27" t="s">
        <v>78</v>
      </c>
      <c r="H39" s="29">
        <v>3081.2</v>
      </c>
      <c r="I39" s="24">
        <v>2889.4</v>
      </c>
      <c r="J39" s="1"/>
    </row>
    <row r="40" spans="1:10" ht="21" customHeight="1" thickBot="1" x14ac:dyDescent="0.3">
      <c r="A40" s="32"/>
      <c r="B40" s="33" t="s">
        <v>25</v>
      </c>
      <c r="C40" s="35"/>
      <c r="D40" s="35"/>
      <c r="E40" s="35"/>
      <c r="F40" s="35"/>
      <c r="G40" s="35"/>
      <c r="H40" s="26">
        <f>H7+H28</f>
        <v>67963</v>
      </c>
      <c r="I40" s="26">
        <f>I7+I28</f>
        <v>66284.5</v>
      </c>
      <c r="J40" s="1"/>
    </row>
    <row r="41" spans="1:10" x14ac:dyDescent="0.25">
      <c r="A41" s="11"/>
      <c r="B41" s="12"/>
      <c r="C41" s="13"/>
      <c r="D41" s="13"/>
      <c r="E41" s="13"/>
      <c r="F41" s="13"/>
      <c r="G41" s="13"/>
      <c r="H41" s="14"/>
      <c r="I41" s="15"/>
      <c r="J41" s="1"/>
    </row>
    <row r="48" spans="1:10" x14ac:dyDescent="0.25">
      <c r="G48" s="37"/>
    </row>
  </sheetData>
  <mergeCells count="5">
    <mergeCell ref="B4:H4"/>
    <mergeCell ref="A1:I1"/>
    <mergeCell ref="A2:I2"/>
    <mergeCell ref="A3:I3"/>
    <mergeCell ref="A5:I5"/>
  </mergeCells>
  <phoneticPr fontId="6" type="noConversion"/>
  <pageMargins left="0.78740157480314965" right="0.31496062992125984" top="0.74803149606299213" bottom="0.35433070866141736" header="0.31496062992125984" footer="0.31496062992125984"/>
  <pageSetup paperSize="9" scale="63" fitToHeight="0" orientation="portrait" verticalDpi="0" r:id="rId1"/>
  <headerFooter>
    <oddHeader>&amp;R&amp;"Times New Roman,полужирный"&amp;12ПРОЕКТ&amp;"Times New Roman,обычный"&amp;11
&amp;"Times New Roman,курсив"&amp;12подготовил С.А. Лаптев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10AF4-CF5B-40E9-B9C0-68789B893CEB}">
  <sheetPr>
    <pageSetUpPr fitToPage="1"/>
  </sheetPr>
  <dimension ref="A1:L101"/>
  <sheetViews>
    <sheetView view="pageBreakPreview" zoomScale="110" zoomScaleNormal="100" zoomScaleSheetLayoutView="110" workbookViewId="0">
      <selection activeCell="H5" sqref="H5"/>
    </sheetView>
  </sheetViews>
  <sheetFormatPr defaultRowHeight="15.75" x14ac:dyDescent="0.25"/>
  <cols>
    <col min="1" max="1" width="13" style="19" customWidth="1"/>
    <col min="2" max="2" width="52.85546875" style="16" customWidth="1"/>
    <col min="3" max="3" width="9.7109375" style="19" customWidth="1"/>
    <col min="4" max="4" width="11.140625" style="19" customWidth="1"/>
    <col min="5" max="5" width="19.7109375" style="19" customWidth="1"/>
    <col min="6" max="6" width="11.7109375" style="19" customWidth="1"/>
    <col min="7" max="7" width="12.5703125" style="19" customWidth="1"/>
    <col min="8" max="8" width="13" style="19" customWidth="1"/>
  </cols>
  <sheetData>
    <row r="1" spans="1:8" ht="25.15" customHeight="1" thickBot="1" x14ac:dyDescent="0.3">
      <c r="A1" s="119" t="s">
        <v>239</v>
      </c>
      <c r="B1" s="119"/>
      <c r="C1" s="119"/>
      <c r="D1" s="119"/>
      <c r="E1" s="119"/>
      <c r="F1" s="119"/>
      <c r="G1" s="119"/>
      <c r="H1" s="119"/>
    </row>
    <row r="2" spans="1:8" ht="37.9" customHeight="1" thickBot="1" x14ac:dyDescent="0.3">
      <c r="A2" s="49"/>
      <c r="B2" s="50" t="s">
        <v>81</v>
      </c>
      <c r="C2" s="50" t="s">
        <v>226</v>
      </c>
      <c r="D2" s="51" t="s">
        <v>82</v>
      </c>
      <c r="E2" s="88" t="s">
        <v>277</v>
      </c>
      <c r="F2" s="50" t="s">
        <v>84</v>
      </c>
      <c r="G2" s="53" t="s">
        <v>307</v>
      </c>
      <c r="H2" s="54" t="s">
        <v>282</v>
      </c>
    </row>
    <row r="3" spans="1:8" ht="40.15" customHeight="1" thickBot="1" x14ac:dyDescent="0.3">
      <c r="A3" s="55"/>
      <c r="B3" s="56" t="s">
        <v>85</v>
      </c>
      <c r="C3" s="45">
        <v>904</v>
      </c>
      <c r="D3" s="57"/>
      <c r="E3" s="87"/>
      <c r="F3" s="45"/>
      <c r="G3" s="59">
        <f>G18+G28+G31+G39+G50+G54+G71+G84+G93+G97+G78</f>
        <v>63907.299999999996</v>
      </c>
      <c r="H3" s="59">
        <f>H18+H28+H31+H39+H50+H54+H71+H84+H93+H97+H78</f>
        <v>62002.920999999995</v>
      </c>
    </row>
    <row r="4" spans="1:8" ht="36.6" customHeight="1" thickBot="1" x14ac:dyDescent="0.3">
      <c r="A4" s="55"/>
      <c r="B4" s="56" t="s">
        <v>86</v>
      </c>
      <c r="C4" s="45">
        <v>991</v>
      </c>
      <c r="D4" s="57"/>
      <c r="E4" s="87"/>
      <c r="F4" s="45"/>
      <c r="G4" s="59">
        <f>G6+G9</f>
        <v>5650.1999999999989</v>
      </c>
      <c r="H4" s="59">
        <f>H6+H9</f>
        <v>5596.8429999999998</v>
      </c>
    </row>
    <row r="5" spans="1:8" ht="17.649999999999999" customHeight="1" thickBot="1" x14ac:dyDescent="0.3">
      <c r="A5" s="51">
        <v>1</v>
      </c>
      <c r="B5" s="60" t="s">
        <v>87</v>
      </c>
      <c r="C5" s="50"/>
      <c r="D5" s="51" t="s">
        <v>45</v>
      </c>
      <c r="E5" s="88"/>
      <c r="F5" s="50"/>
      <c r="G5" s="53">
        <f>G6+G9+G18+G28+G31</f>
        <v>21975.5</v>
      </c>
      <c r="H5" s="53">
        <f>H6+H9+H18+H28+H31</f>
        <v>21767.971000000001</v>
      </c>
    </row>
    <row r="6" spans="1:8" ht="46.9" customHeight="1" thickBot="1" x14ac:dyDescent="0.3">
      <c r="A6" s="57" t="s">
        <v>30</v>
      </c>
      <c r="B6" s="56" t="s">
        <v>88</v>
      </c>
      <c r="C6" s="45">
        <v>991</v>
      </c>
      <c r="D6" s="57" t="s">
        <v>89</v>
      </c>
      <c r="E6" s="87"/>
      <c r="F6" s="45"/>
      <c r="G6" s="59">
        <f>G7</f>
        <v>1380.1</v>
      </c>
      <c r="H6" s="59">
        <f>H7</f>
        <v>1378.3430000000001</v>
      </c>
    </row>
    <row r="7" spans="1:8" ht="24" customHeight="1" thickBot="1" x14ac:dyDescent="0.3">
      <c r="A7" s="57" t="s">
        <v>32</v>
      </c>
      <c r="B7" s="56" t="s">
        <v>90</v>
      </c>
      <c r="C7" s="45">
        <v>991</v>
      </c>
      <c r="D7" s="57" t="s">
        <v>89</v>
      </c>
      <c r="E7" s="87" t="s">
        <v>91</v>
      </c>
      <c r="F7" s="45"/>
      <c r="G7" s="59">
        <f>G8</f>
        <v>1380.1</v>
      </c>
      <c r="H7" s="59">
        <f>H8</f>
        <v>1378.3430000000001</v>
      </c>
    </row>
    <row r="8" spans="1:8" ht="85.15" customHeight="1" thickBot="1" x14ac:dyDescent="0.3">
      <c r="A8" s="61" t="s">
        <v>9</v>
      </c>
      <c r="B8" s="62" t="s">
        <v>92</v>
      </c>
      <c r="C8" s="47">
        <v>991</v>
      </c>
      <c r="D8" s="61" t="s">
        <v>89</v>
      </c>
      <c r="E8" s="86" t="s">
        <v>91</v>
      </c>
      <c r="F8" s="47">
        <v>100</v>
      </c>
      <c r="G8" s="48">
        <v>1380.1</v>
      </c>
      <c r="H8" s="31">
        <v>1378.3430000000001</v>
      </c>
    </row>
    <row r="9" spans="1:8" ht="68.45" customHeight="1" thickBot="1" x14ac:dyDescent="0.3">
      <c r="A9" s="57" t="s">
        <v>35</v>
      </c>
      <c r="B9" s="56" t="s">
        <v>93</v>
      </c>
      <c r="C9" s="45">
        <v>991</v>
      </c>
      <c r="D9" s="57" t="s">
        <v>94</v>
      </c>
      <c r="E9" s="87"/>
      <c r="F9" s="45"/>
      <c r="G9" s="59">
        <f>G10+G14+G16</f>
        <v>4270.0999999999995</v>
      </c>
      <c r="H9" s="59">
        <f>H10+H14+H16</f>
        <v>4218.5</v>
      </c>
    </row>
    <row r="10" spans="1:8" ht="34.15" customHeight="1" thickBot="1" x14ac:dyDescent="0.3">
      <c r="A10" s="57" t="s">
        <v>36</v>
      </c>
      <c r="B10" s="56" t="s">
        <v>95</v>
      </c>
      <c r="C10" s="45">
        <v>991</v>
      </c>
      <c r="D10" s="57" t="s">
        <v>94</v>
      </c>
      <c r="E10" s="87" t="s">
        <v>96</v>
      </c>
      <c r="F10" s="45"/>
      <c r="G10" s="59">
        <f>G11+G12+G13</f>
        <v>4033.3999999999996</v>
      </c>
      <c r="H10" s="59">
        <f>H11+H12+H13</f>
        <v>3981.9</v>
      </c>
    </row>
    <row r="11" spans="1:8" ht="82.15" customHeight="1" thickBot="1" x14ac:dyDescent="0.3">
      <c r="A11" s="61" t="s">
        <v>97</v>
      </c>
      <c r="B11" s="62" t="s">
        <v>92</v>
      </c>
      <c r="C11" s="47">
        <v>991</v>
      </c>
      <c r="D11" s="61" t="s">
        <v>94</v>
      </c>
      <c r="E11" s="86" t="s">
        <v>98</v>
      </c>
      <c r="F11" s="47">
        <v>100</v>
      </c>
      <c r="G11" s="48">
        <v>2931.7</v>
      </c>
      <c r="H11" s="31">
        <v>2928.1</v>
      </c>
    </row>
    <row r="12" spans="1:8" ht="36" customHeight="1" thickBot="1" x14ac:dyDescent="0.3">
      <c r="A12" s="61" t="s">
        <v>99</v>
      </c>
      <c r="B12" s="62" t="s">
        <v>100</v>
      </c>
      <c r="C12" s="47">
        <v>991</v>
      </c>
      <c r="D12" s="61" t="s">
        <v>94</v>
      </c>
      <c r="E12" s="86" t="s">
        <v>96</v>
      </c>
      <c r="F12" s="47">
        <v>200</v>
      </c>
      <c r="G12" s="48">
        <v>1099.7</v>
      </c>
      <c r="H12" s="31">
        <v>1053.7</v>
      </c>
    </row>
    <row r="13" spans="1:8" ht="16.5" thickBot="1" x14ac:dyDescent="0.3">
      <c r="A13" s="61" t="s">
        <v>101</v>
      </c>
      <c r="B13" s="62" t="s">
        <v>102</v>
      </c>
      <c r="C13" s="47">
        <v>991</v>
      </c>
      <c r="D13" s="61" t="s">
        <v>94</v>
      </c>
      <c r="E13" s="86" t="s">
        <v>96</v>
      </c>
      <c r="F13" s="47">
        <v>800</v>
      </c>
      <c r="G13" s="64">
        <v>2</v>
      </c>
      <c r="H13" s="31">
        <v>0.1</v>
      </c>
    </row>
    <row r="14" spans="1:8" ht="38.450000000000003" customHeight="1" thickBot="1" x14ac:dyDescent="0.3">
      <c r="A14" s="57" t="s">
        <v>37</v>
      </c>
      <c r="B14" s="56" t="s">
        <v>381</v>
      </c>
      <c r="C14" s="45">
        <v>991</v>
      </c>
      <c r="D14" s="57" t="s">
        <v>94</v>
      </c>
      <c r="E14" s="87" t="s">
        <v>103</v>
      </c>
      <c r="F14" s="45"/>
      <c r="G14" s="65">
        <f>G15</f>
        <v>140.69999999999999</v>
      </c>
      <c r="H14" s="65">
        <f>H15</f>
        <v>140.6</v>
      </c>
    </row>
    <row r="15" spans="1:8" ht="88.9" customHeight="1" thickBot="1" x14ac:dyDescent="0.3">
      <c r="A15" s="61" t="s">
        <v>104</v>
      </c>
      <c r="B15" s="62" t="s">
        <v>92</v>
      </c>
      <c r="C15" s="47">
        <v>991</v>
      </c>
      <c r="D15" s="61" t="s">
        <v>94</v>
      </c>
      <c r="E15" s="86" t="s">
        <v>105</v>
      </c>
      <c r="F15" s="47">
        <v>100</v>
      </c>
      <c r="G15" s="64">
        <v>140.69999999999999</v>
      </c>
      <c r="H15" s="31">
        <v>140.6</v>
      </c>
    </row>
    <row r="16" spans="1:8" ht="67.900000000000006" customHeight="1" thickBot="1" x14ac:dyDescent="0.3">
      <c r="A16" s="57" t="s">
        <v>106</v>
      </c>
      <c r="B16" s="56" t="s">
        <v>107</v>
      </c>
      <c r="C16" s="45">
        <v>991</v>
      </c>
      <c r="D16" s="57" t="s">
        <v>94</v>
      </c>
      <c r="E16" s="87" t="s">
        <v>108</v>
      </c>
      <c r="F16" s="47"/>
      <c r="G16" s="59">
        <f>G17</f>
        <v>96</v>
      </c>
      <c r="H16" s="59">
        <f>H17</f>
        <v>96</v>
      </c>
    </row>
    <row r="17" spans="1:8" ht="19.149999999999999" customHeight="1" thickBot="1" x14ac:dyDescent="0.3">
      <c r="A17" s="61" t="s">
        <v>109</v>
      </c>
      <c r="B17" s="62" t="s">
        <v>102</v>
      </c>
      <c r="C17" s="47">
        <v>991</v>
      </c>
      <c r="D17" s="61" t="s">
        <v>94</v>
      </c>
      <c r="E17" s="86" t="s">
        <v>108</v>
      </c>
      <c r="F17" s="47">
        <v>800</v>
      </c>
      <c r="G17" s="48">
        <v>96</v>
      </c>
      <c r="H17" s="31">
        <v>96</v>
      </c>
    </row>
    <row r="18" spans="1:8" ht="66.599999999999994" customHeight="1" thickBot="1" x14ac:dyDescent="0.3">
      <c r="A18" s="57" t="s">
        <v>38</v>
      </c>
      <c r="B18" s="56" t="s">
        <v>110</v>
      </c>
      <c r="C18" s="45">
        <v>904</v>
      </c>
      <c r="D18" s="57" t="s">
        <v>111</v>
      </c>
      <c r="E18" s="87"/>
      <c r="F18" s="45"/>
      <c r="G18" s="66">
        <f>G19+G21+G25</f>
        <v>10320.5</v>
      </c>
      <c r="H18" s="66">
        <f>H19+H21+H25</f>
        <v>10267.928</v>
      </c>
    </row>
    <row r="19" spans="1:8" ht="51.6" customHeight="1" thickBot="1" x14ac:dyDescent="0.3">
      <c r="A19" s="57" t="s">
        <v>39</v>
      </c>
      <c r="B19" s="56" t="s">
        <v>112</v>
      </c>
      <c r="C19" s="45">
        <v>904</v>
      </c>
      <c r="D19" s="57" t="s">
        <v>111</v>
      </c>
      <c r="E19" s="87" t="s">
        <v>113</v>
      </c>
      <c r="F19" s="45"/>
      <c r="G19" s="66">
        <f>G20</f>
        <v>1380.1</v>
      </c>
      <c r="H19" s="66">
        <f>H20</f>
        <v>1379.1</v>
      </c>
    </row>
    <row r="20" spans="1:8" ht="81.599999999999994" customHeight="1" thickBot="1" x14ac:dyDescent="0.3">
      <c r="A20" s="61" t="s">
        <v>114</v>
      </c>
      <c r="B20" s="62" t="s">
        <v>92</v>
      </c>
      <c r="C20" s="47">
        <v>904</v>
      </c>
      <c r="D20" s="61" t="s">
        <v>111</v>
      </c>
      <c r="E20" s="86" t="s">
        <v>113</v>
      </c>
      <c r="F20" s="47">
        <v>100</v>
      </c>
      <c r="G20" s="67">
        <v>1380.1</v>
      </c>
      <c r="H20" s="31">
        <v>1379.1</v>
      </c>
    </row>
    <row r="21" spans="1:8" ht="50.45" customHeight="1" thickBot="1" x14ac:dyDescent="0.3">
      <c r="A21" s="57" t="s">
        <v>115</v>
      </c>
      <c r="B21" s="56" t="s">
        <v>116</v>
      </c>
      <c r="C21" s="45">
        <v>904</v>
      </c>
      <c r="D21" s="57" t="s">
        <v>111</v>
      </c>
      <c r="E21" s="87" t="s">
        <v>117</v>
      </c>
      <c r="F21" s="68"/>
      <c r="G21" s="66">
        <f>G22+G23+G24</f>
        <v>7194.9</v>
      </c>
      <c r="H21" s="66">
        <f>H22+H23+H24</f>
        <v>7148.5280000000002</v>
      </c>
    </row>
    <row r="22" spans="1:8" ht="82.15" customHeight="1" thickBot="1" x14ac:dyDescent="0.3">
      <c r="A22" s="61" t="s">
        <v>118</v>
      </c>
      <c r="B22" s="62" t="s">
        <v>92</v>
      </c>
      <c r="C22" s="47">
        <v>904</v>
      </c>
      <c r="D22" s="61" t="s">
        <v>111</v>
      </c>
      <c r="E22" s="86" t="s">
        <v>117</v>
      </c>
      <c r="F22" s="47">
        <v>100</v>
      </c>
      <c r="G22" s="67">
        <v>5255</v>
      </c>
      <c r="H22" s="31">
        <v>5248.1710000000003</v>
      </c>
    </row>
    <row r="23" spans="1:8" ht="35.450000000000003" customHeight="1" thickBot="1" x14ac:dyDescent="0.3">
      <c r="A23" s="61" t="s">
        <v>119</v>
      </c>
      <c r="B23" s="62" t="s">
        <v>100</v>
      </c>
      <c r="C23" s="47">
        <v>904</v>
      </c>
      <c r="D23" s="61" t="s">
        <v>111</v>
      </c>
      <c r="E23" s="86" t="s">
        <v>117</v>
      </c>
      <c r="F23" s="47">
        <v>200</v>
      </c>
      <c r="G23" s="67">
        <v>1937.9</v>
      </c>
      <c r="H23" s="31">
        <v>1899.1780000000001</v>
      </c>
    </row>
    <row r="24" spans="1:8" ht="22.9" customHeight="1" thickBot="1" x14ac:dyDescent="0.3">
      <c r="A24" s="61" t="s">
        <v>120</v>
      </c>
      <c r="B24" s="62" t="s">
        <v>102</v>
      </c>
      <c r="C24" s="47">
        <v>904</v>
      </c>
      <c r="D24" s="61" t="s">
        <v>111</v>
      </c>
      <c r="E24" s="86" t="s">
        <v>117</v>
      </c>
      <c r="F24" s="47">
        <v>800</v>
      </c>
      <c r="G24" s="48">
        <v>2</v>
      </c>
      <c r="H24" s="31">
        <v>1.179</v>
      </c>
    </row>
    <row r="25" spans="1:8" ht="68.45" customHeight="1" thickBot="1" x14ac:dyDescent="0.3">
      <c r="A25" s="57" t="s">
        <v>121</v>
      </c>
      <c r="B25" s="56" t="s">
        <v>122</v>
      </c>
      <c r="C25" s="45">
        <v>904</v>
      </c>
      <c r="D25" s="57" t="s">
        <v>111</v>
      </c>
      <c r="E25" s="87" t="s">
        <v>123</v>
      </c>
      <c r="F25" s="45"/>
      <c r="G25" s="59">
        <f>G26+G27</f>
        <v>1745.5</v>
      </c>
      <c r="H25" s="59">
        <f>H26+H27</f>
        <v>1740.3000000000002</v>
      </c>
    </row>
    <row r="26" spans="1:8" ht="81" customHeight="1" thickBot="1" x14ac:dyDescent="0.3">
      <c r="A26" s="61" t="s">
        <v>124</v>
      </c>
      <c r="B26" s="62" t="s">
        <v>92</v>
      </c>
      <c r="C26" s="47">
        <v>904</v>
      </c>
      <c r="D26" s="61" t="s">
        <v>111</v>
      </c>
      <c r="E26" s="86" t="s">
        <v>123</v>
      </c>
      <c r="F26" s="47">
        <v>100</v>
      </c>
      <c r="G26" s="48">
        <v>1604.1</v>
      </c>
      <c r="H26" s="31">
        <v>1598.9</v>
      </c>
    </row>
    <row r="27" spans="1:8" ht="36.6" customHeight="1" thickBot="1" x14ac:dyDescent="0.3">
      <c r="A27" s="61" t="s">
        <v>125</v>
      </c>
      <c r="B27" s="62" t="s">
        <v>100</v>
      </c>
      <c r="C27" s="47">
        <v>904</v>
      </c>
      <c r="D27" s="61" t="s">
        <v>111</v>
      </c>
      <c r="E27" s="86" t="s">
        <v>123</v>
      </c>
      <c r="F27" s="47">
        <v>200</v>
      </c>
      <c r="G27" s="48">
        <v>141.4</v>
      </c>
      <c r="H27" s="31">
        <v>141.4</v>
      </c>
    </row>
    <row r="28" spans="1:8" ht="16.5" thickBot="1" x14ac:dyDescent="0.3">
      <c r="A28" s="57" t="s">
        <v>126</v>
      </c>
      <c r="B28" s="56" t="s">
        <v>127</v>
      </c>
      <c r="C28" s="45">
        <v>904</v>
      </c>
      <c r="D28" s="57" t="s">
        <v>128</v>
      </c>
      <c r="E28" s="87"/>
      <c r="F28" s="45"/>
      <c r="G28" s="59">
        <f>G29</f>
        <v>50</v>
      </c>
      <c r="H28" s="59">
        <f>H29</f>
        <v>0</v>
      </c>
    </row>
    <row r="29" spans="1:8" ht="16.5" thickBot="1" x14ac:dyDescent="0.3">
      <c r="A29" s="57" t="s">
        <v>129</v>
      </c>
      <c r="B29" s="56" t="s">
        <v>130</v>
      </c>
      <c r="C29" s="45">
        <v>904</v>
      </c>
      <c r="D29" s="57" t="s">
        <v>128</v>
      </c>
      <c r="E29" s="87" t="s">
        <v>131</v>
      </c>
      <c r="F29" s="45"/>
      <c r="G29" s="59">
        <f>G30</f>
        <v>50</v>
      </c>
      <c r="H29" s="59">
        <f>H30</f>
        <v>0</v>
      </c>
    </row>
    <row r="30" spans="1:8" ht="16.5" thickBot="1" x14ac:dyDescent="0.3">
      <c r="A30" s="61" t="s">
        <v>132</v>
      </c>
      <c r="B30" s="62" t="s">
        <v>102</v>
      </c>
      <c r="C30" s="47">
        <v>904</v>
      </c>
      <c r="D30" s="61" t="s">
        <v>128</v>
      </c>
      <c r="E30" s="86" t="s">
        <v>131</v>
      </c>
      <c r="F30" s="47">
        <v>800</v>
      </c>
      <c r="G30" s="48">
        <v>50</v>
      </c>
      <c r="H30" s="31">
        <v>0</v>
      </c>
    </row>
    <row r="31" spans="1:8" ht="18.600000000000001" customHeight="1" thickBot="1" x14ac:dyDescent="0.3">
      <c r="A31" s="57" t="s">
        <v>133</v>
      </c>
      <c r="B31" s="56" t="s">
        <v>134</v>
      </c>
      <c r="C31" s="45">
        <v>904</v>
      </c>
      <c r="D31" s="57" t="s">
        <v>135</v>
      </c>
      <c r="E31" s="87"/>
      <c r="F31" s="45"/>
      <c r="G31" s="59">
        <f>G32+G34+G36</f>
        <v>5954.8</v>
      </c>
      <c r="H31" s="59">
        <f>H32+H34+H36</f>
        <v>5903.2</v>
      </c>
    </row>
    <row r="32" spans="1:8" ht="52.15" customHeight="1" thickBot="1" x14ac:dyDescent="0.3">
      <c r="A32" s="57" t="s">
        <v>136</v>
      </c>
      <c r="B32" s="56" t="s">
        <v>137</v>
      </c>
      <c r="C32" s="45">
        <v>904</v>
      </c>
      <c r="D32" s="57" t="s">
        <v>135</v>
      </c>
      <c r="E32" s="87" t="s">
        <v>138</v>
      </c>
      <c r="F32" s="45"/>
      <c r="G32" s="59">
        <f>G33</f>
        <v>40</v>
      </c>
      <c r="H32" s="59">
        <f>H33</f>
        <v>0</v>
      </c>
    </row>
    <row r="33" spans="1:12" ht="39" customHeight="1" thickBot="1" x14ac:dyDescent="0.3">
      <c r="A33" s="61" t="s">
        <v>139</v>
      </c>
      <c r="B33" s="62" t="s">
        <v>140</v>
      </c>
      <c r="C33" s="45">
        <v>904</v>
      </c>
      <c r="D33" s="57" t="s">
        <v>135</v>
      </c>
      <c r="E33" s="86" t="s">
        <v>138</v>
      </c>
      <c r="F33" s="47">
        <v>200</v>
      </c>
      <c r="G33" s="48">
        <v>40</v>
      </c>
      <c r="H33" s="31">
        <v>0</v>
      </c>
    </row>
    <row r="34" spans="1:12" ht="68.45" customHeight="1" thickBot="1" x14ac:dyDescent="0.3">
      <c r="A34" s="57" t="s">
        <v>141</v>
      </c>
      <c r="B34" s="56" t="s">
        <v>142</v>
      </c>
      <c r="C34" s="45">
        <v>904</v>
      </c>
      <c r="D34" s="57" t="s">
        <v>135</v>
      </c>
      <c r="E34" s="87" t="s">
        <v>143</v>
      </c>
      <c r="F34" s="45"/>
      <c r="G34" s="59">
        <f>G35</f>
        <v>7.8</v>
      </c>
      <c r="H34" s="59">
        <f>H35</f>
        <v>7.8</v>
      </c>
    </row>
    <row r="35" spans="1:12" ht="38.450000000000003" customHeight="1" thickBot="1" x14ac:dyDescent="0.3">
      <c r="A35" s="61" t="s">
        <v>144</v>
      </c>
      <c r="B35" s="62" t="s">
        <v>100</v>
      </c>
      <c r="C35" s="47">
        <v>904</v>
      </c>
      <c r="D35" s="61" t="s">
        <v>135</v>
      </c>
      <c r="E35" s="86" t="s">
        <v>143</v>
      </c>
      <c r="F35" s="47">
        <v>200</v>
      </c>
      <c r="G35" s="48">
        <v>7.8</v>
      </c>
      <c r="H35" s="31">
        <v>7.8</v>
      </c>
    </row>
    <row r="36" spans="1:12" ht="50.45" customHeight="1" thickBot="1" x14ac:dyDescent="0.3">
      <c r="A36" s="57" t="s">
        <v>145</v>
      </c>
      <c r="B36" s="56" t="s">
        <v>146</v>
      </c>
      <c r="C36" s="45">
        <v>904</v>
      </c>
      <c r="D36" s="57" t="s">
        <v>135</v>
      </c>
      <c r="E36" s="87" t="s">
        <v>147</v>
      </c>
      <c r="F36" s="47"/>
      <c r="G36" s="69">
        <f>G37+G38</f>
        <v>5907</v>
      </c>
      <c r="H36" s="69">
        <f>H37+H38</f>
        <v>5895.4</v>
      </c>
    </row>
    <row r="37" spans="1:12" ht="82.15" customHeight="1" thickBot="1" x14ac:dyDescent="0.3">
      <c r="A37" s="61" t="s">
        <v>148</v>
      </c>
      <c r="B37" s="62" t="s">
        <v>92</v>
      </c>
      <c r="C37" s="47">
        <v>904</v>
      </c>
      <c r="D37" s="61" t="s">
        <v>135</v>
      </c>
      <c r="E37" s="86" t="s">
        <v>147</v>
      </c>
      <c r="F37" s="47">
        <v>100</v>
      </c>
      <c r="G37" s="70">
        <v>5807</v>
      </c>
      <c r="H37" s="44">
        <v>5795.7</v>
      </c>
    </row>
    <row r="38" spans="1:12" ht="37.9" customHeight="1" thickBot="1" x14ac:dyDescent="0.3">
      <c r="A38" s="61" t="s">
        <v>149</v>
      </c>
      <c r="B38" s="62" t="s">
        <v>100</v>
      </c>
      <c r="C38" s="47">
        <v>904</v>
      </c>
      <c r="D38" s="61" t="s">
        <v>135</v>
      </c>
      <c r="E38" s="86" t="s">
        <v>147</v>
      </c>
      <c r="F38" s="47">
        <v>200</v>
      </c>
      <c r="G38" s="70">
        <v>100</v>
      </c>
      <c r="H38" s="44">
        <v>99.7</v>
      </c>
    </row>
    <row r="39" spans="1:12" ht="36.6" customHeight="1" thickBot="1" x14ac:dyDescent="0.3">
      <c r="A39" s="51" t="s">
        <v>40</v>
      </c>
      <c r="B39" s="60" t="s">
        <v>150</v>
      </c>
      <c r="C39" s="50">
        <v>904</v>
      </c>
      <c r="D39" s="51" t="s">
        <v>151</v>
      </c>
      <c r="E39" s="88"/>
      <c r="F39" s="50"/>
      <c r="G39" s="53">
        <f>G40+G43</f>
        <v>205</v>
      </c>
      <c r="H39" s="53">
        <f>H40+H43</f>
        <v>203.8</v>
      </c>
      <c r="L39" s="38"/>
    </row>
    <row r="40" spans="1:12" ht="52.9" customHeight="1" thickBot="1" x14ac:dyDescent="0.3">
      <c r="A40" s="57" t="s">
        <v>42</v>
      </c>
      <c r="B40" s="56" t="s">
        <v>308</v>
      </c>
      <c r="C40" s="45">
        <v>904</v>
      </c>
      <c r="D40" s="57" t="s">
        <v>309</v>
      </c>
      <c r="E40" s="87"/>
      <c r="F40" s="45"/>
      <c r="G40" s="59">
        <f>G41</f>
        <v>30</v>
      </c>
      <c r="H40" s="59">
        <f>H41</f>
        <v>30</v>
      </c>
    </row>
    <row r="41" spans="1:12" ht="96" customHeight="1" thickBot="1" x14ac:dyDescent="0.3">
      <c r="A41" s="57" t="s">
        <v>44</v>
      </c>
      <c r="B41" s="56" t="s">
        <v>152</v>
      </c>
      <c r="C41" s="45">
        <v>904</v>
      </c>
      <c r="D41" s="57" t="s">
        <v>309</v>
      </c>
      <c r="E41" s="87">
        <v>2190000090</v>
      </c>
      <c r="F41" s="68"/>
      <c r="G41" s="59">
        <f>G42</f>
        <v>30</v>
      </c>
      <c r="H41" s="59">
        <f>H42</f>
        <v>30</v>
      </c>
    </row>
    <row r="42" spans="1:12" ht="36.6" customHeight="1" thickBot="1" x14ac:dyDescent="0.3">
      <c r="A42" s="61" t="s">
        <v>153</v>
      </c>
      <c r="B42" s="62" t="s">
        <v>100</v>
      </c>
      <c r="C42" s="47">
        <v>904</v>
      </c>
      <c r="D42" s="61" t="s">
        <v>309</v>
      </c>
      <c r="E42" s="86">
        <v>2190000090</v>
      </c>
      <c r="F42" s="47">
        <v>200</v>
      </c>
      <c r="G42" s="48">
        <v>30</v>
      </c>
      <c r="H42" s="31">
        <v>30</v>
      </c>
    </row>
    <row r="43" spans="1:12" ht="36.6" customHeight="1" thickBot="1" x14ac:dyDescent="0.3">
      <c r="A43" s="57" t="s">
        <v>154</v>
      </c>
      <c r="B43" s="56" t="s">
        <v>155</v>
      </c>
      <c r="C43" s="45">
        <v>904</v>
      </c>
      <c r="D43" s="57" t="s">
        <v>156</v>
      </c>
      <c r="E43" s="87"/>
      <c r="F43" s="45"/>
      <c r="G43" s="59">
        <f>G44+G46+G48</f>
        <v>175</v>
      </c>
      <c r="H43" s="59">
        <f>H44+H46+H48</f>
        <v>173.8</v>
      </c>
    </row>
    <row r="44" spans="1:12" ht="71.45" customHeight="1" thickBot="1" x14ac:dyDescent="0.3">
      <c r="A44" s="57" t="s">
        <v>157</v>
      </c>
      <c r="B44" s="56" t="s">
        <v>383</v>
      </c>
      <c r="C44" s="45">
        <v>904</v>
      </c>
      <c r="D44" s="57" t="s">
        <v>156</v>
      </c>
      <c r="E44" s="87">
        <v>7950000510</v>
      </c>
      <c r="F44" s="45"/>
      <c r="G44" s="59">
        <f>G45</f>
        <v>115</v>
      </c>
      <c r="H44" s="59">
        <f>H45</f>
        <v>113.8</v>
      </c>
    </row>
    <row r="45" spans="1:12" ht="39" customHeight="1" thickBot="1" x14ac:dyDescent="0.3">
      <c r="A45" s="61" t="s">
        <v>158</v>
      </c>
      <c r="B45" s="62" t="s">
        <v>100</v>
      </c>
      <c r="C45" s="47">
        <v>904</v>
      </c>
      <c r="D45" s="61" t="s">
        <v>156</v>
      </c>
      <c r="E45" s="86">
        <v>7950000510</v>
      </c>
      <c r="F45" s="47">
        <v>200</v>
      </c>
      <c r="G45" s="48">
        <v>115</v>
      </c>
      <c r="H45" s="31">
        <v>113.8</v>
      </c>
    </row>
    <row r="46" spans="1:12" ht="88.15" customHeight="1" thickBot="1" x14ac:dyDescent="0.3">
      <c r="A46" s="57" t="s">
        <v>159</v>
      </c>
      <c r="B46" s="56" t="s">
        <v>384</v>
      </c>
      <c r="C46" s="45">
        <v>904</v>
      </c>
      <c r="D46" s="57" t="s">
        <v>156</v>
      </c>
      <c r="E46" s="87" t="s">
        <v>385</v>
      </c>
      <c r="F46" s="47"/>
      <c r="G46" s="59">
        <f>G47</f>
        <v>30</v>
      </c>
      <c r="H46" s="59">
        <f>H47</f>
        <v>30</v>
      </c>
    </row>
    <row r="47" spans="1:12" ht="37.15" customHeight="1" thickBot="1" x14ac:dyDescent="0.3">
      <c r="A47" s="61" t="s">
        <v>160</v>
      </c>
      <c r="B47" s="62" t="s">
        <v>100</v>
      </c>
      <c r="C47" s="47">
        <v>904</v>
      </c>
      <c r="D47" s="61" t="s">
        <v>156</v>
      </c>
      <c r="E47" s="86" t="s">
        <v>385</v>
      </c>
      <c r="F47" s="47">
        <v>200</v>
      </c>
      <c r="G47" s="48">
        <v>30</v>
      </c>
      <c r="H47" s="31">
        <v>30</v>
      </c>
    </row>
    <row r="48" spans="1:12" ht="69.599999999999994" customHeight="1" thickBot="1" x14ac:dyDescent="0.3">
      <c r="A48" s="57" t="s">
        <v>34</v>
      </c>
      <c r="B48" s="56" t="s">
        <v>310</v>
      </c>
      <c r="C48" s="45">
        <v>904</v>
      </c>
      <c r="D48" s="57" t="s">
        <v>156</v>
      </c>
      <c r="E48" s="87" t="s">
        <v>386</v>
      </c>
      <c r="F48" s="45"/>
      <c r="G48" s="59">
        <f>G49</f>
        <v>30</v>
      </c>
      <c r="H48" s="59">
        <f>H49</f>
        <v>30</v>
      </c>
    </row>
    <row r="49" spans="1:8" ht="37.9" customHeight="1" thickBot="1" x14ac:dyDescent="0.3">
      <c r="A49" s="61" t="s">
        <v>161</v>
      </c>
      <c r="B49" s="62" t="s">
        <v>100</v>
      </c>
      <c r="C49" s="47">
        <v>904</v>
      </c>
      <c r="D49" s="61" t="s">
        <v>156</v>
      </c>
      <c r="E49" s="86" t="s">
        <v>386</v>
      </c>
      <c r="F49" s="47">
        <v>200</v>
      </c>
      <c r="G49" s="48">
        <v>30</v>
      </c>
      <c r="H49" s="31">
        <v>30</v>
      </c>
    </row>
    <row r="50" spans="1:8" ht="20.45" customHeight="1" thickBot="1" x14ac:dyDescent="0.3">
      <c r="A50" s="51" t="s">
        <v>46</v>
      </c>
      <c r="B50" s="60" t="s">
        <v>162</v>
      </c>
      <c r="C50" s="50">
        <v>904</v>
      </c>
      <c r="D50" s="51" t="s">
        <v>163</v>
      </c>
      <c r="E50" s="88"/>
      <c r="F50" s="50"/>
      <c r="G50" s="53">
        <f t="shared" ref="G50:H52" si="0">G51</f>
        <v>79.5</v>
      </c>
      <c r="H50" s="53">
        <f t="shared" si="0"/>
        <v>79.400000000000006</v>
      </c>
    </row>
    <row r="51" spans="1:8" ht="18.600000000000001" customHeight="1" thickBot="1" x14ac:dyDescent="0.3">
      <c r="A51" s="57" t="s">
        <v>47</v>
      </c>
      <c r="B51" s="56" t="s">
        <v>164</v>
      </c>
      <c r="C51" s="45">
        <v>904</v>
      </c>
      <c r="D51" s="57" t="s">
        <v>165</v>
      </c>
      <c r="E51" s="87"/>
      <c r="F51" s="45"/>
      <c r="G51" s="59">
        <f t="shared" si="0"/>
        <v>79.5</v>
      </c>
      <c r="H51" s="59">
        <f t="shared" si="0"/>
        <v>79.400000000000006</v>
      </c>
    </row>
    <row r="52" spans="1:8" ht="51" customHeight="1" thickBot="1" x14ac:dyDescent="0.3">
      <c r="A52" s="57" t="s">
        <v>49</v>
      </c>
      <c r="B52" s="56" t="s">
        <v>388</v>
      </c>
      <c r="C52" s="45">
        <v>904</v>
      </c>
      <c r="D52" s="57" t="s">
        <v>166</v>
      </c>
      <c r="E52" s="87">
        <v>5100000100</v>
      </c>
      <c r="F52" s="45"/>
      <c r="G52" s="59">
        <f t="shared" si="0"/>
        <v>79.5</v>
      </c>
      <c r="H52" s="59">
        <f t="shared" si="0"/>
        <v>79.400000000000006</v>
      </c>
    </row>
    <row r="53" spans="1:8" ht="19.149999999999999" customHeight="1" thickBot="1" x14ac:dyDescent="0.3">
      <c r="A53" s="61" t="s">
        <v>167</v>
      </c>
      <c r="B53" s="62" t="s">
        <v>102</v>
      </c>
      <c r="C53" s="47">
        <v>904</v>
      </c>
      <c r="D53" s="61" t="s">
        <v>166</v>
      </c>
      <c r="E53" s="86">
        <v>5100000100</v>
      </c>
      <c r="F53" s="47">
        <v>800</v>
      </c>
      <c r="G53" s="48">
        <v>79.5</v>
      </c>
      <c r="H53" s="31">
        <v>79.400000000000006</v>
      </c>
    </row>
    <row r="54" spans="1:8" ht="17.649999999999999" customHeight="1" thickBot="1" x14ac:dyDescent="0.3">
      <c r="A54" s="51" t="s">
        <v>72</v>
      </c>
      <c r="B54" s="60" t="s">
        <v>168</v>
      </c>
      <c r="C54" s="50">
        <v>904</v>
      </c>
      <c r="D54" s="51" t="s">
        <v>169</v>
      </c>
      <c r="E54" s="88"/>
      <c r="F54" s="50"/>
      <c r="G54" s="53">
        <f>G55</f>
        <v>35804.9</v>
      </c>
      <c r="H54" s="53">
        <f>H55</f>
        <v>34257.939999999995</v>
      </c>
    </row>
    <row r="55" spans="1:8" ht="16.5" thickBot="1" x14ac:dyDescent="0.3">
      <c r="A55" s="57" t="s">
        <v>73</v>
      </c>
      <c r="B55" s="56" t="s">
        <v>170</v>
      </c>
      <c r="C55" s="45">
        <v>904</v>
      </c>
      <c r="D55" s="57" t="s">
        <v>171</v>
      </c>
      <c r="E55" s="87"/>
      <c r="F55" s="45"/>
      <c r="G55" s="59">
        <f>G56+G58+G60+G62+G64+G66</f>
        <v>35804.9</v>
      </c>
      <c r="H55" s="59">
        <f>H56+H58+H60+H62+H64+H66</f>
        <v>34257.939999999995</v>
      </c>
    </row>
    <row r="56" spans="1:8" ht="52.15" customHeight="1" thickBot="1" x14ac:dyDescent="0.3">
      <c r="A56" s="57" t="s">
        <v>74</v>
      </c>
      <c r="B56" s="56" t="s">
        <v>312</v>
      </c>
      <c r="C56" s="45">
        <v>904</v>
      </c>
      <c r="D56" s="57" t="s">
        <v>171</v>
      </c>
      <c r="E56" s="87" t="s">
        <v>311</v>
      </c>
      <c r="F56" s="45"/>
      <c r="G56" s="59">
        <f>G57</f>
        <v>662.7</v>
      </c>
      <c r="H56" s="59">
        <f>H57</f>
        <v>569.43799999999999</v>
      </c>
    </row>
    <row r="57" spans="1:8" ht="34.9" customHeight="1" thickBot="1" x14ac:dyDescent="0.3">
      <c r="A57" s="61" t="s">
        <v>75</v>
      </c>
      <c r="B57" s="62" t="s">
        <v>100</v>
      </c>
      <c r="C57" s="47">
        <v>904</v>
      </c>
      <c r="D57" s="61" t="s">
        <v>171</v>
      </c>
      <c r="E57" s="86" t="s">
        <v>311</v>
      </c>
      <c r="F57" s="47">
        <v>200</v>
      </c>
      <c r="G57" s="48">
        <v>662.7</v>
      </c>
      <c r="H57" s="31">
        <v>569.43799999999999</v>
      </c>
    </row>
    <row r="58" spans="1:8" ht="40.9" customHeight="1" thickBot="1" x14ac:dyDescent="0.3">
      <c r="A58" s="57" t="s">
        <v>172</v>
      </c>
      <c r="B58" s="56" t="s">
        <v>313</v>
      </c>
      <c r="C58" s="45">
        <v>904</v>
      </c>
      <c r="D58" s="57" t="s">
        <v>171</v>
      </c>
      <c r="E58" s="87" t="s">
        <v>314</v>
      </c>
      <c r="F58" s="45"/>
      <c r="G58" s="59">
        <f>G59</f>
        <v>3950.9</v>
      </c>
      <c r="H58" s="59">
        <f>H59</f>
        <v>3586.9679999999998</v>
      </c>
    </row>
    <row r="59" spans="1:8" ht="38.450000000000003" customHeight="1" thickBot="1" x14ac:dyDescent="0.3">
      <c r="A59" s="61" t="s">
        <v>173</v>
      </c>
      <c r="B59" s="62" t="s">
        <v>100</v>
      </c>
      <c r="C59" s="47">
        <v>904</v>
      </c>
      <c r="D59" s="61" t="s">
        <v>171</v>
      </c>
      <c r="E59" s="86" t="s">
        <v>314</v>
      </c>
      <c r="F59" s="47">
        <v>200</v>
      </c>
      <c r="G59" s="48">
        <v>3950.9</v>
      </c>
      <c r="H59" s="31">
        <v>3586.9679999999998</v>
      </c>
    </row>
    <row r="60" spans="1:8" ht="66.599999999999994" customHeight="1" thickBot="1" x14ac:dyDescent="0.3">
      <c r="A60" s="57" t="s">
        <v>174</v>
      </c>
      <c r="B60" s="56" t="s">
        <v>315</v>
      </c>
      <c r="C60" s="47">
        <v>904</v>
      </c>
      <c r="D60" s="86" t="s">
        <v>171</v>
      </c>
      <c r="E60" s="87" t="s">
        <v>316</v>
      </c>
      <c r="F60" s="45"/>
      <c r="G60" s="59">
        <f>G61</f>
        <v>11717.3</v>
      </c>
      <c r="H60" s="59">
        <f>H61</f>
        <v>10627.554</v>
      </c>
    </row>
    <row r="61" spans="1:8" ht="34.15" customHeight="1" thickBot="1" x14ac:dyDescent="0.3">
      <c r="A61" s="61" t="s">
        <v>175</v>
      </c>
      <c r="B61" s="62" t="s">
        <v>100</v>
      </c>
      <c r="C61" s="47">
        <v>904</v>
      </c>
      <c r="D61" s="86" t="s">
        <v>171</v>
      </c>
      <c r="E61" s="86" t="s">
        <v>316</v>
      </c>
      <c r="F61" s="47">
        <v>200</v>
      </c>
      <c r="G61" s="48">
        <v>11717.3</v>
      </c>
      <c r="H61" s="31">
        <v>10627.554</v>
      </c>
    </row>
    <row r="62" spans="1:8" ht="57.6" customHeight="1" thickBot="1" x14ac:dyDescent="0.3">
      <c r="A62" s="57" t="s">
        <v>176</v>
      </c>
      <c r="B62" s="56" t="s">
        <v>318</v>
      </c>
      <c r="C62" s="45">
        <v>904</v>
      </c>
      <c r="D62" s="57" t="s">
        <v>171</v>
      </c>
      <c r="E62" s="87" t="s">
        <v>317</v>
      </c>
      <c r="F62" s="68"/>
      <c r="G62" s="59">
        <f>G63</f>
        <v>16585.900000000001</v>
      </c>
      <c r="H62" s="59">
        <f>H63</f>
        <v>16585.897000000001</v>
      </c>
    </row>
    <row r="63" spans="1:8" ht="37.15" customHeight="1" thickBot="1" x14ac:dyDescent="0.3">
      <c r="A63" s="61" t="s">
        <v>177</v>
      </c>
      <c r="B63" s="62" t="s">
        <v>100</v>
      </c>
      <c r="C63" s="47">
        <v>904</v>
      </c>
      <c r="D63" s="61" t="s">
        <v>171</v>
      </c>
      <c r="E63" s="86" t="s">
        <v>317</v>
      </c>
      <c r="F63" s="47">
        <v>200</v>
      </c>
      <c r="G63" s="48">
        <v>16585.900000000001</v>
      </c>
      <c r="H63" s="31">
        <v>16585.897000000001</v>
      </c>
    </row>
    <row r="64" spans="1:8" ht="93" customHeight="1" thickBot="1" x14ac:dyDescent="0.3">
      <c r="A64" s="57" t="s">
        <v>178</v>
      </c>
      <c r="B64" s="56" t="s">
        <v>319</v>
      </c>
      <c r="C64" s="45">
        <v>904</v>
      </c>
      <c r="D64" s="57" t="s">
        <v>171</v>
      </c>
      <c r="E64" s="87" t="s">
        <v>320</v>
      </c>
      <c r="F64" s="45"/>
      <c r="G64" s="59">
        <f>G65</f>
        <v>1819.2</v>
      </c>
      <c r="H64" s="59">
        <f>H65</f>
        <v>1819.1969999999999</v>
      </c>
    </row>
    <row r="65" spans="1:8" ht="35.450000000000003" customHeight="1" thickBot="1" x14ac:dyDescent="0.3">
      <c r="A65" s="61" t="s">
        <v>179</v>
      </c>
      <c r="B65" s="62" t="s">
        <v>100</v>
      </c>
      <c r="C65" s="47">
        <v>904</v>
      </c>
      <c r="D65" s="61" t="s">
        <v>171</v>
      </c>
      <c r="E65" s="86" t="s">
        <v>320</v>
      </c>
      <c r="F65" s="47">
        <v>200</v>
      </c>
      <c r="G65" s="48">
        <v>1819.2</v>
      </c>
      <c r="H65" s="31">
        <v>1819.1969999999999</v>
      </c>
    </row>
    <row r="66" spans="1:8" ht="67.900000000000006" customHeight="1" thickBot="1" x14ac:dyDescent="0.3">
      <c r="A66" s="57" t="s">
        <v>180</v>
      </c>
      <c r="B66" s="56" t="s">
        <v>321</v>
      </c>
      <c r="C66" s="45">
        <v>904</v>
      </c>
      <c r="D66" s="57" t="s">
        <v>171</v>
      </c>
      <c r="E66" s="87" t="s">
        <v>322</v>
      </c>
      <c r="F66" s="45"/>
      <c r="G66" s="59">
        <f>G67</f>
        <v>1068.9000000000001</v>
      </c>
      <c r="H66" s="59">
        <f>H67</f>
        <v>1068.886</v>
      </c>
    </row>
    <row r="67" spans="1:8" ht="36.6" customHeight="1" thickBot="1" x14ac:dyDescent="0.3">
      <c r="A67" s="61" t="s">
        <v>181</v>
      </c>
      <c r="B67" s="62" t="s">
        <v>100</v>
      </c>
      <c r="C67" s="47">
        <v>904</v>
      </c>
      <c r="D67" s="61" t="s">
        <v>171</v>
      </c>
      <c r="E67" s="86" t="s">
        <v>322</v>
      </c>
      <c r="F67" s="47">
        <v>200</v>
      </c>
      <c r="G67" s="48">
        <v>1068.9000000000001</v>
      </c>
      <c r="H67" s="31">
        <v>1068.886</v>
      </c>
    </row>
    <row r="68" spans="1:8" ht="36.6" customHeight="1" thickBot="1" x14ac:dyDescent="0.3">
      <c r="A68" s="88" t="s">
        <v>182</v>
      </c>
      <c r="B68" s="108" t="s">
        <v>323</v>
      </c>
      <c r="C68" s="88">
        <v>904</v>
      </c>
      <c r="D68" s="88" t="s">
        <v>324</v>
      </c>
      <c r="E68" s="88"/>
      <c r="F68" s="88"/>
      <c r="G68" s="53">
        <f>G69</f>
        <v>30</v>
      </c>
      <c r="H68" s="53">
        <f>H69</f>
        <v>30</v>
      </c>
    </row>
    <row r="69" spans="1:8" ht="87.6" customHeight="1" thickBot="1" x14ac:dyDescent="0.3">
      <c r="A69" s="109" t="s">
        <v>185</v>
      </c>
      <c r="B69" s="110" t="s">
        <v>327</v>
      </c>
      <c r="C69" s="109">
        <v>904</v>
      </c>
      <c r="D69" s="109" t="s">
        <v>325</v>
      </c>
      <c r="E69" s="109" t="s">
        <v>326</v>
      </c>
      <c r="F69" s="109"/>
      <c r="G69" s="69">
        <f>G70</f>
        <v>30</v>
      </c>
      <c r="H69" s="69">
        <f>H70</f>
        <v>30</v>
      </c>
    </row>
    <row r="70" spans="1:8" ht="36.6" customHeight="1" thickBot="1" x14ac:dyDescent="0.3">
      <c r="A70" s="47" t="s">
        <v>188</v>
      </c>
      <c r="B70" s="62" t="s">
        <v>100</v>
      </c>
      <c r="C70" s="47">
        <v>904</v>
      </c>
      <c r="D70" s="86" t="s">
        <v>325</v>
      </c>
      <c r="E70" s="86" t="s">
        <v>326</v>
      </c>
      <c r="F70" s="47">
        <v>200</v>
      </c>
      <c r="G70" s="48">
        <v>30</v>
      </c>
      <c r="H70" s="31">
        <v>30</v>
      </c>
    </row>
    <row r="71" spans="1:8" ht="17.649999999999999" customHeight="1" thickBot="1" x14ac:dyDescent="0.3">
      <c r="A71" s="51" t="s">
        <v>192</v>
      </c>
      <c r="B71" s="60" t="s">
        <v>183</v>
      </c>
      <c r="C71" s="50">
        <v>904</v>
      </c>
      <c r="D71" s="51" t="s">
        <v>184</v>
      </c>
      <c r="E71" s="88"/>
      <c r="F71" s="50"/>
      <c r="G71" s="53">
        <f>G72+G75</f>
        <v>50</v>
      </c>
      <c r="H71" s="53">
        <f>H72+H75</f>
        <v>48</v>
      </c>
    </row>
    <row r="72" spans="1:8" ht="36.6" customHeight="1" thickBot="1" x14ac:dyDescent="0.3">
      <c r="A72" s="57" t="s">
        <v>195</v>
      </c>
      <c r="B72" s="56" t="s">
        <v>186</v>
      </c>
      <c r="C72" s="45">
        <v>904</v>
      </c>
      <c r="D72" s="57" t="s">
        <v>187</v>
      </c>
      <c r="E72" s="87"/>
      <c r="F72" s="45"/>
      <c r="G72" s="59">
        <f>G73</f>
        <v>20</v>
      </c>
      <c r="H72" s="59">
        <f>H73</f>
        <v>18</v>
      </c>
    </row>
    <row r="73" spans="1:8" ht="115.15" customHeight="1" thickBot="1" x14ac:dyDescent="0.3">
      <c r="A73" s="57" t="s">
        <v>198</v>
      </c>
      <c r="B73" s="56" t="s">
        <v>328</v>
      </c>
      <c r="C73" s="45">
        <v>904</v>
      </c>
      <c r="D73" s="57" t="s">
        <v>187</v>
      </c>
      <c r="E73" s="87">
        <v>4280000180</v>
      </c>
      <c r="F73" s="45"/>
      <c r="G73" s="59">
        <f>G74</f>
        <v>20</v>
      </c>
      <c r="H73" s="59">
        <f>H74</f>
        <v>18</v>
      </c>
    </row>
    <row r="74" spans="1:8" ht="36" customHeight="1" thickBot="1" x14ac:dyDescent="0.3">
      <c r="A74" s="61" t="s">
        <v>200</v>
      </c>
      <c r="B74" s="62" t="s">
        <v>100</v>
      </c>
      <c r="C74" s="47">
        <v>904</v>
      </c>
      <c r="D74" s="61" t="s">
        <v>189</v>
      </c>
      <c r="E74" s="86">
        <v>4280000180</v>
      </c>
      <c r="F74" s="47">
        <v>200</v>
      </c>
      <c r="G74" s="48">
        <v>20</v>
      </c>
      <c r="H74" s="31">
        <v>18</v>
      </c>
    </row>
    <row r="75" spans="1:8" ht="16.5" thickBot="1" x14ac:dyDescent="0.3">
      <c r="A75" s="57" t="s">
        <v>329</v>
      </c>
      <c r="B75" s="56" t="s">
        <v>190</v>
      </c>
      <c r="C75" s="45">
        <v>904</v>
      </c>
      <c r="D75" s="57" t="s">
        <v>191</v>
      </c>
      <c r="E75" s="87"/>
      <c r="F75" s="45"/>
      <c r="G75" s="59">
        <f>G76</f>
        <v>30</v>
      </c>
      <c r="H75" s="59">
        <f>H76</f>
        <v>30</v>
      </c>
    </row>
    <row r="76" spans="1:8" ht="58.9" customHeight="1" thickBot="1" x14ac:dyDescent="0.3">
      <c r="A76" s="57" t="s">
        <v>330</v>
      </c>
      <c r="B76" s="56" t="s">
        <v>389</v>
      </c>
      <c r="C76" s="45">
        <v>904</v>
      </c>
      <c r="D76" s="57" t="s">
        <v>191</v>
      </c>
      <c r="E76" s="87">
        <v>4310000191</v>
      </c>
      <c r="F76" s="45"/>
      <c r="G76" s="59">
        <f>G77</f>
        <v>30</v>
      </c>
      <c r="H76" s="59">
        <f>H77</f>
        <v>30</v>
      </c>
    </row>
    <row r="77" spans="1:8" ht="36" customHeight="1" thickBot="1" x14ac:dyDescent="0.3">
      <c r="A77" s="61" t="s">
        <v>331</v>
      </c>
      <c r="B77" s="62" t="s">
        <v>100</v>
      </c>
      <c r="C77" s="47">
        <v>904</v>
      </c>
      <c r="D77" s="61" t="s">
        <v>191</v>
      </c>
      <c r="E77" s="86">
        <v>4310000191</v>
      </c>
      <c r="F77" s="47">
        <v>200</v>
      </c>
      <c r="G77" s="48">
        <v>30</v>
      </c>
      <c r="H77" s="31">
        <v>30</v>
      </c>
    </row>
    <row r="78" spans="1:8" ht="17.649999999999999" customHeight="1" thickBot="1" x14ac:dyDescent="0.3">
      <c r="A78" s="51" t="s">
        <v>201</v>
      </c>
      <c r="B78" s="60" t="s">
        <v>193</v>
      </c>
      <c r="C78" s="50">
        <v>904</v>
      </c>
      <c r="D78" s="51" t="s">
        <v>194</v>
      </c>
      <c r="E78" s="88"/>
      <c r="F78" s="50"/>
      <c r="G78" s="53">
        <f t="shared" ref="G78:H80" si="1">G79</f>
        <v>2306.6</v>
      </c>
      <c r="H78" s="53">
        <f t="shared" si="1"/>
        <v>2306.5</v>
      </c>
    </row>
    <row r="79" spans="1:8" ht="20.45" customHeight="1" thickBot="1" x14ac:dyDescent="0.3">
      <c r="A79" s="57" t="s">
        <v>203</v>
      </c>
      <c r="B79" s="56" t="s">
        <v>196</v>
      </c>
      <c r="C79" s="45">
        <v>904</v>
      </c>
      <c r="D79" s="57" t="s">
        <v>197</v>
      </c>
      <c r="E79" s="87"/>
      <c r="F79" s="45"/>
      <c r="G79" s="59">
        <f>G80+G82</f>
        <v>2306.6</v>
      </c>
      <c r="H79" s="59">
        <f>H80+H82</f>
        <v>2306.5</v>
      </c>
    </row>
    <row r="80" spans="1:8" ht="50.45" customHeight="1" thickBot="1" x14ac:dyDescent="0.3">
      <c r="A80" s="57" t="s">
        <v>206</v>
      </c>
      <c r="B80" s="56" t="s">
        <v>199</v>
      </c>
      <c r="C80" s="45">
        <v>904</v>
      </c>
      <c r="D80" s="57" t="s">
        <v>197</v>
      </c>
      <c r="E80" s="87">
        <v>4500000200</v>
      </c>
      <c r="F80" s="45"/>
      <c r="G80" s="59">
        <f t="shared" si="1"/>
        <v>1721.6</v>
      </c>
      <c r="H80" s="59">
        <f t="shared" si="1"/>
        <v>1721.5</v>
      </c>
    </row>
    <row r="81" spans="1:8" ht="34.15" customHeight="1" thickBot="1" x14ac:dyDescent="0.3">
      <c r="A81" s="61" t="s">
        <v>207</v>
      </c>
      <c r="B81" s="62" t="s">
        <v>100</v>
      </c>
      <c r="C81" s="47">
        <v>904</v>
      </c>
      <c r="D81" s="61" t="s">
        <v>197</v>
      </c>
      <c r="E81" s="86">
        <v>4500000200</v>
      </c>
      <c r="F81" s="47">
        <v>200</v>
      </c>
      <c r="G81" s="48">
        <v>1721.6</v>
      </c>
      <c r="H81" s="31">
        <v>1721.5</v>
      </c>
    </row>
    <row r="82" spans="1:8" ht="55.15" customHeight="1" thickBot="1" x14ac:dyDescent="0.3">
      <c r="A82" s="87" t="s">
        <v>332</v>
      </c>
      <c r="B82" s="56" t="s">
        <v>333</v>
      </c>
      <c r="C82" s="45">
        <v>904</v>
      </c>
      <c r="D82" s="87" t="s">
        <v>197</v>
      </c>
      <c r="E82" s="87" t="s">
        <v>334</v>
      </c>
      <c r="F82" s="45"/>
      <c r="G82" s="59">
        <f>G83</f>
        <v>585</v>
      </c>
      <c r="H82" s="59">
        <f>H83</f>
        <v>585</v>
      </c>
    </row>
    <row r="83" spans="1:8" ht="34.15" customHeight="1" thickBot="1" x14ac:dyDescent="0.3">
      <c r="A83" s="86" t="s">
        <v>335</v>
      </c>
      <c r="B83" s="62" t="s">
        <v>100</v>
      </c>
      <c r="C83" s="47">
        <v>904</v>
      </c>
      <c r="D83" s="86" t="s">
        <v>197</v>
      </c>
      <c r="E83" s="86" t="s">
        <v>334</v>
      </c>
      <c r="F83" s="47">
        <v>200</v>
      </c>
      <c r="G83" s="48">
        <v>585</v>
      </c>
      <c r="H83" s="48">
        <v>585</v>
      </c>
    </row>
    <row r="84" spans="1:8" ht="17.649999999999999" customHeight="1" thickBot="1" x14ac:dyDescent="0.3">
      <c r="A84" s="51" t="s">
        <v>214</v>
      </c>
      <c r="B84" s="60" t="s">
        <v>202</v>
      </c>
      <c r="C84" s="50">
        <v>904</v>
      </c>
      <c r="D84" s="51">
        <v>1000</v>
      </c>
      <c r="E84" s="88"/>
      <c r="F84" s="50"/>
      <c r="G84" s="53">
        <f>G85+G88</f>
        <v>7657.3</v>
      </c>
      <c r="H84" s="53">
        <f>H85+H88</f>
        <v>7465.4530000000004</v>
      </c>
    </row>
    <row r="85" spans="1:8" ht="19.899999999999999" customHeight="1" thickBot="1" x14ac:dyDescent="0.3">
      <c r="A85" s="57" t="s">
        <v>216</v>
      </c>
      <c r="B85" s="56" t="s">
        <v>204</v>
      </c>
      <c r="C85" s="45">
        <v>904</v>
      </c>
      <c r="D85" s="71" t="s">
        <v>205</v>
      </c>
      <c r="E85" s="87"/>
      <c r="F85" s="45"/>
      <c r="G85" s="59">
        <f>G86</f>
        <v>955.2</v>
      </c>
      <c r="H85" s="59">
        <f>H86</f>
        <v>955.149</v>
      </c>
    </row>
    <row r="86" spans="1:8" ht="56.45" customHeight="1" thickBot="1" x14ac:dyDescent="0.3">
      <c r="A86" s="57" t="s">
        <v>218</v>
      </c>
      <c r="B86" s="56" t="s">
        <v>336</v>
      </c>
      <c r="C86" s="45">
        <v>904</v>
      </c>
      <c r="D86" s="71" t="s">
        <v>205</v>
      </c>
      <c r="E86" s="87">
        <v>5050000230</v>
      </c>
      <c r="F86" s="47"/>
      <c r="G86" s="59">
        <f>G87</f>
        <v>955.2</v>
      </c>
      <c r="H86" s="59">
        <f>H87</f>
        <v>955.149</v>
      </c>
    </row>
    <row r="87" spans="1:8" ht="20.45" customHeight="1" thickBot="1" x14ac:dyDescent="0.3">
      <c r="A87" s="61" t="s">
        <v>219</v>
      </c>
      <c r="B87" s="62" t="s">
        <v>211</v>
      </c>
      <c r="C87" s="47">
        <v>904</v>
      </c>
      <c r="D87" s="72" t="s">
        <v>205</v>
      </c>
      <c r="E87" s="86">
        <v>5050000230</v>
      </c>
      <c r="F87" s="47">
        <v>300</v>
      </c>
      <c r="G87" s="48">
        <v>955.2</v>
      </c>
      <c r="H87" s="31">
        <v>955.149</v>
      </c>
    </row>
    <row r="88" spans="1:8" ht="17.45" customHeight="1" thickBot="1" x14ac:dyDescent="0.3">
      <c r="A88" s="57" t="s">
        <v>337</v>
      </c>
      <c r="B88" s="56" t="s">
        <v>208</v>
      </c>
      <c r="C88" s="45">
        <v>904</v>
      </c>
      <c r="D88" s="57">
        <v>1004</v>
      </c>
      <c r="E88" s="87"/>
      <c r="F88" s="45"/>
      <c r="G88" s="59">
        <f>G89+G91</f>
        <v>6702.1</v>
      </c>
      <c r="H88" s="59">
        <f>H89+H91</f>
        <v>6510.3040000000001</v>
      </c>
    </row>
    <row r="89" spans="1:8" ht="78.599999999999994" customHeight="1" thickBot="1" x14ac:dyDescent="0.3">
      <c r="A89" s="57" t="s">
        <v>338</v>
      </c>
      <c r="B89" s="56" t="s">
        <v>209</v>
      </c>
      <c r="C89" s="45">
        <v>904</v>
      </c>
      <c r="D89" s="57">
        <v>1004</v>
      </c>
      <c r="E89" s="87" t="s">
        <v>210</v>
      </c>
      <c r="F89" s="68"/>
      <c r="G89" s="59">
        <f>G90</f>
        <v>3620.9</v>
      </c>
      <c r="H89" s="59">
        <f>H90</f>
        <v>3620.864</v>
      </c>
    </row>
    <row r="90" spans="1:8" ht="24.6" customHeight="1" thickBot="1" x14ac:dyDescent="0.3">
      <c r="A90" s="61" t="s">
        <v>339</v>
      </c>
      <c r="B90" s="62" t="s">
        <v>211</v>
      </c>
      <c r="C90" s="47">
        <v>904</v>
      </c>
      <c r="D90" s="61">
        <v>1004</v>
      </c>
      <c r="E90" s="86" t="s">
        <v>210</v>
      </c>
      <c r="F90" s="47">
        <v>300</v>
      </c>
      <c r="G90" s="48">
        <v>3620.9</v>
      </c>
      <c r="H90" s="31">
        <v>3620.864</v>
      </c>
    </row>
    <row r="91" spans="1:8" ht="67.150000000000006" customHeight="1" thickBot="1" x14ac:dyDescent="0.3">
      <c r="A91" s="57" t="s">
        <v>340</v>
      </c>
      <c r="B91" s="56" t="s">
        <v>212</v>
      </c>
      <c r="C91" s="45">
        <v>904</v>
      </c>
      <c r="D91" s="57">
        <v>1004</v>
      </c>
      <c r="E91" s="87" t="s">
        <v>213</v>
      </c>
      <c r="F91" s="68"/>
      <c r="G91" s="59">
        <f>G92</f>
        <v>3081.2</v>
      </c>
      <c r="H91" s="59">
        <f>H92</f>
        <v>2889.44</v>
      </c>
    </row>
    <row r="92" spans="1:8" ht="24.6" customHeight="1" thickBot="1" x14ac:dyDescent="0.3">
      <c r="A92" s="61" t="s">
        <v>341</v>
      </c>
      <c r="B92" s="62" t="s">
        <v>211</v>
      </c>
      <c r="C92" s="47">
        <v>904</v>
      </c>
      <c r="D92" s="61">
        <v>1004</v>
      </c>
      <c r="E92" s="86" t="s">
        <v>213</v>
      </c>
      <c r="F92" s="47">
        <v>300</v>
      </c>
      <c r="G92" s="48">
        <v>3081.2</v>
      </c>
      <c r="H92" s="31">
        <v>2889.44</v>
      </c>
    </row>
    <row r="93" spans="1:8" ht="17.649999999999999" customHeight="1" thickBot="1" x14ac:dyDescent="0.3">
      <c r="A93" s="51" t="s">
        <v>220</v>
      </c>
      <c r="B93" s="60" t="s">
        <v>215</v>
      </c>
      <c r="C93" s="50">
        <v>904</v>
      </c>
      <c r="D93" s="51">
        <v>1100</v>
      </c>
      <c r="E93" s="88"/>
      <c r="F93" s="50"/>
      <c r="G93" s="53">
        <f t="shared" ref="G93:H95" si="2">G94</f>
        <v>478.7</v>
      </c>
      <c r="H93" s="53">
        <f t="shared" si="2"/>
        <v>478.6</v>
      </c>
    </row>
    <row r="94" spans="1:8" ht="18.600000000000001" customHeight="1" thickBot="1" x14ac:dyDescent="0.3">
      <c r="A94" s="57" t="s">
        <v>222</v>
      </c>
      <c r="B94" s="56" t="s">
        <v>217</v>
      </c>
      <c r="C94" s="45">
        <v>904</v>
      </c>
      <c r="D94" s="57">
        <v>1102</v>
      </c>
      <c r="E94" s="87"/>
      <c r="F94" s="45"/>
      <c r="G94" s="59">
        <f t="shared" si="2"/>
        <v>478.7</v>
      </c>
      <c r="H94" s="59">
        <f t="shared" si="2"/>
        <v>478.6</v>
      </c>
    </row>
    <row r="95" spans="1:8" ht="58.15" customHeight="1" thickBot="1" x14ac:dyDescent="0.3">
      <c r="A95" s="57" t="s">
        <v>224</v>
      </c>
      <c r="B95" s="56" t="s">
        <v>342</v>
      </c>
      <c r="C95" s="45">
        <v>904</v>
      </c>
      <c r="D95" s="57">
        <v>1102</v>
      </c>
      <c r="E95" s="87">
        <v>5120000240</v>
      </c>
      <c r="F95" s="45"/>
      <c r="G95" s="59">
        <f t="shared" si="2"/>
        <v>478.7</v>
      </c>
      <c r="H95" s="59">
        <f t="shared" si="2"/>
        <v>478.6</v>
      </c>
    </row>
    <row r="96" spans="1:8" ht="36" customHeight="1" thickBot="1" x14ac:dyDescent="0.3">
      <c r="A96" s="61" t="s">
        <v>225</v>
      </c>
      <c r="B96" s="62" t="s">
        <v>100</v>
      </c>
      <c r="C96" s="47">
        <v>904</v>
      </c>
      <c r="D96" s="61">
        <v>1102</v>
      </c>
      <c r="E96" s="86">
        <v>5120000240</v>
      </c>
      <c r="F96" s="47">
        <v>200</v>
      </c>
      <c r="G96" s="48">
        <v>478.7</v>
      </c>
      <c r="H96" s="31">
        <v>478.6</v>
      </c>
    </row>
    <row r="97" spans="1:8" ht="17.649999999999999" customHeight="1" thickBot="1" x14ac:dyDescent="0.3">
      <c r="A97" s="51" t="s">
        <v>343</v>
      </c>
      <c r="B97" s="60" t="s">
        <v>221</v>
      </c>
      <c r="C97" s="50">
        <v>904</v>
      </c>
      <c r="D97" s="51">
        <v>1200</v>
      </c>
      <c r="E97" s="88"/>
      <c r="F97" s="50"/>
      <c r="G97" s="53">
        <f t="shared" ref="G97:H99" si="3">G98</f>
        <v>1000</v>
      </c>
      <c r="H97" s="53">
        <f t="shared" si="3"/>
        <v>992.1</v>
      </c>
    </row>
    <row r="98" spans="1:8" ht="22.9" customHeight="1" thickBot="1" x14ac:dyDescent="0.3">
      <c r="A98" s="57" t="s">
        <v>344</v>
      </c>
      <c r="B98" s="56" t="s">
        <v>223</v>
      </c>
      <c r="C98" s="45">
        <v>904</v>
      </c>
      <c r="D98" s="57">
        <v>1202</v>
      </c>
      <c r="E98" s="87"/>
      <c r="F98" s="45"/>
      <c r="G98" s="59">
        <f t="shared" si="3"/>
        <v>1000</v>
      </c>
      <c r="H98" s="59">
        <f t="shared" si="3"/>
        <v>992.1</v>
      </c>
    </row>
    <row r="99" spans="1:8" ht="58.15" customHeight="1" thickBot="1" x14ac:dyDescent="0.3">
      <c r="A99" s="57" t="s">
        <v>345</v>
      </c>
      <c r="B99" s="56" t="s">
        <v>347</v>
      </c>
      <c r="C99" s="45">
        <v>904</v>
      </c>
      <c r="D99" s="57">
        <v>1202</v>
      </c>
      <c r="E99" s="87">
        <v>4570000250</v>
      </c>
      <c r="F99" s="45"/>
      <c r="G99" s="59">
        <f t="shared" si="3"/>
        <v>1000</v>
      </c>
      <c r="H99" s="59">
        <f t="shared" si="3"/>
        <v>992.1</v>
      </c>
    </row>
    <row r="100" spans="1:8" ht="36.6" customHeight="1" thickBot="1" x14ac:dyDescent="0.3">
      <c r="A100" s="61" t="s">
        <v>346</v>
      </c>
      <c r="B100" s="62" t="s">
        <v>100</v>
      </c>
      <c r="C100" s="47">
        <v>904</v>
      </c>
      <c r="D100" s="61">
        <v>1202</v>
      </c>
      <c r="E100" s="86">
        <v>4570000250</v>
      </c>
      <c r="F100" s="47">
        <v>200</v>
      </c>
      <c r="G100" s="48">
        <v>1000</v>
      </c>
      <c r="H100" s="31">
        <v>992.1</v>
      </c>
    </row>
    <row r="101" spans="1:8" ht="16.5" thickBot="1" x14ac:dyDescent="0.3">
      <c r="A101" s="57"/>
      <c r="B101" s="56" t="s">
        <v>25</v>
      </c>
      <c r="C101" s="45"/>
      <c r="D101" s="57"/>
      <c r="E101" s="87"/>
      <c r="F101" s="45"/>
      <c r="G101" s="59">
        <f>G5+G39+G50+G54+G71+G78+G84+G93+G97+G68</f>
        <v>69587.5</v>
      </c>
      <c r="H101" s="59">
        <f>H5+H39+H50+H54+H71+H78+H84+H93+H97+H68</f>
        <v>67629.76400000001</v>
      </c>
    </row>
  </sheetData>
  <mergeCells count="1">
    <mergeCell ref="A1:H1"/>
  </mergeCells>
  <pageMargins left="0.78740157480314965" right="0.31496062992125984" top="0.74803149606299213" bottom="0.35433070866141736" header="0.31496062992125984" footer="0.31496062992125984"/>
  <pageSetup paperSize="9" scale="63" fitToHeight="0" orientation="portrait" verticalDpi="0" r:id="rId1"/>
  <headerFooter>
    <oddHeader>&amp;R&amp;"Times New Roman,полужирный"ПРОЕКТ&amp;10
&amp;"Times New Roman,курсив"&amp;11подготовил С.А. Лаптев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EDBB-F7A5-447F-95B9-5C988A183527}">
  <sheetPr>
    <pageSetUpPr fitToPage="1"/>
  </sheetPr>
  <dimension ref="A1:E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52.85546875" customWidth="1"/>
    <col min="2" max="2" width="29.140625" customWidth="1"/>
    <col min="3" max="3" width="16.42578125" customWidth="1"/>
    <col min="4" max="4" width="18.28515625" customWidth="1"/>
    <col min="5" max="5" width="10.7109375" customWidth="1"/>
  </cols>
  <sheetData>
    <row r="1" spans="1:5" x14ac:dyDescent="0.25">
      <c r="A1" s="2"/>
      <c r="B1" s="2"/>
      <c r="C1" s="2"/>
      <c r="D1" s="5"/>
      <c r="E1" s="6"/>
    </row>
    <row r="2" spans="1:5" ht="25.9" customHeight="1" thickBot="1" x14ac:dyDescent="0.3">
      <c r="A2" s="120" t="s">
        <v>238</v>
      </c>
      <c r="B2" s="120"/>
      <c r="C2" s="120"/>
      <c r="D2" s="120"/>
      <c r="E2" s="120"/>
    </row>
    <row r="3" spans="1:5" ht="72" customHeight="1" thickBot="1" x14ac:dyDescent="0.3">
      <c r="A3" s="45" t="s">
        <v>81</v>
      </c>
      <c r="B3" s="45" t="s">
        <v>227</v>
      </c>
      <c r="C3" s="45" t="s">
        <v>228</v>
      </c>
      <c r="D3" s="45" t="s">
        <v>229</v>
      </c>
      <c r="E3" s="45" t="s">
        <v>25</v>
      </c>
    </row>
    <row r="4" spans="1:5" ht="33.6" customHeight="1" thickBot="1" x14ac:dyDescent="0.3">
      <c r="A4" s="46" t="s">
        <v>230</v>
      </c>
      <c r="B4" s="47"/>
      <c r="C4" s="48">
        <f>C5</f>
        <v>1624.5</v>
      </c>
      <c r="D4" s="48">
        <f>D5</f>
        <v>1345.3000000000029</v>
      </c>
      <c r="E4" s="48">
        <f>E5</f>
        <v>279.19999999999709</v>
      </c>
    </row>
    <row r="5" spans="1:5" ht="25.15" customHeight="1" thickBot="1" x14ac:dyDescent="0.3">
      <c r="A5" s="46" t="s">
        <v>231</v>
      </c>
      <c r="B5" s="47"/>
      <c r="C5" s="48">
        <f>C8+C7</f>
        <v>1624.5</v>
      </c>
      <c r="D5" s="48">
        <f>D8+D7</f>
        <v>1345.3000000000029</v>
      </c>
      <c r="E5" s="48">
        <f>C5-D5</f>
        <v>279.19999999999709</v>
      </c>
    </row>
    <row r="6" spans="1:5" ht="37.15" customHeight="1" thickBot="1" x14ac:dyDescent="0.3">
      <c r="A6" s="46" t="s">
        <v>232</v>
      </c>
      <c r="B6" s="47" t="s">
        <v>233</v>
      </c>
      <c r="C6" s="48">
        <f>C7+C8</f>
        <v>1624.5</v>
      </c>
      <c r="D6" s="48">
        <f>D7+D8</f>
        <v>1345.3000000000029</v>
      </c>
      <c r="E6" s="48">
        <f>E7+E8</f>
        <v>279.19999999999709</v>
      </c>
    </row>
    <row r="7" spans="1:5" ht="34.15" customHeight="1" thickBot="1" x14ac:dyDescent="0.3">
      <c r="A7" s="46" t="s">
        <v>234</v>
      </c>
      <c r="B7" s="47" t="s">
        <v>235</v>
      </c>
      <c r="C7" s="48">
        <v>-67963</v>
      </c>
      <c r="D7" s="48">
        <v>-66284.5</v>
      </c>
      <c r="E7" s="48">
        <f>C7-D7</f>
        <v>-1678.5</v>
      </c>
    </row>
    <row r="8" spans="1:5" ht="37.9" customHeight="1" thickBot="1" x14ac:dyDescent="0.3">
      <c r="A8" s="46" t="s">
        <v>236</v>
      </c>
      <c r="B8" s="47" t="s">
        <v>237</v>
      </c>
      <c r="C8" s="48">
        <v>69587.5</v>
      </c>
      <c r="D8" s="48">
        <v>67629.8</v>
      </c>
      <c r="E8" s="48">
        <f>C8-D8</f>
        <v>1957.6999999999971</v>
      </c>
    </row>
    <row r="9" spans="1:5" x14ac:dyDescent="0.25">
      <c r="A9" s="2"/>
      <c r="B9" s="2"/>
      <c r="C9" s="2"/>
      <c r="D9" s="5"/>
      <c r="E9" s="6"/>
    </row>
  </sheetData>
  <mergeCells count="1">
    <mergeCell ref="A2:E2"/>
  </mergeCells>
  <pageMargins left="0.78740157480314965" right="0.31496062992125984" top="0.74803149606299213" bottom="0.35433070866141736" header="0.31496062992125984" footer="0.31496062992125984"/>
  <pageSetup paperSize="9" scale="71" fitToHeight="0" orientation="portrait" verticalDpi="0" r:id="rId1"/>
  <headerFooter>
    <oddHeader>&amp;R&amp;"Times New Roman,полужирный"ПРОЕКТ&amp;10
&amp;"Times New Roman,курсив"&amp;11подготовил С.А. Лаптев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96A4-5EEF-4C8F-9282-B7D2F17040C6}">
  <sheetPr>
    <pageSetUpPr fitToPage="1"/>
  </sheetPr>
  <dimension ref="A1:F41"/>
  <sheetViews>
    <sheetView zoomScale="90" zoomScaleNormal="90" workbookViewId="0">
      <selection activeCell="C15" sqref="C15"/>
    </sheetView>
  </sheetViews>
  <sheetFormatPr defaultRowHeight="15.75" x14ac:dyDescent="0.25"/>
  <cols>
    <col min="1" max="1" width="16.7109375" style="39" customWidth="1"/>
    <col min="2" max="2" width="12.7109375" style="39" customWidth="1"/>
    <col min="3" max="3" width="52.85546875" style="41" customWidth="1"/>
    <col min="4" max="4" width="13.28515625" style="39" customWidth="1"/>
    <col min="5" max="5" width="12.7109375" style="39" customWidth="1"/>
    <col min="6" max="6" width="16.42578125" style="18" customWidth="1"/>
  </cols>
  <sheetData>
    <row r="1" spans="1:6" x14ac:dyDescent="0.25">
      <c r="C1" s="42"/>
      <c r="D1" s="116" t="s">
        <v>260</v>
      </c>
      <c r="E1" s="116"/>
      <c r="F1" s="116"/>
    </row>
    <row r="2" spans="1:6" x14ac:dyDescent="0.25">
      <c r="C2" s="117" t="s">
        <v>280</v>
      </c>
      <c r="D2" s="117"/>
      <c r="E2" s="117"/>
      <c r="F2" s="117"/>
    </row>
    <row r="3" spans="1:6" x14ac:dyDescent="0.25">
      <c r="B3" s="118"/>
      <c r="C3" s="118"/>
      <c r="D3" s="118"/>
      <c r="E3" s="118"/>
    </row>
    <row r="4" spans="1:6" ht="39" customHeight="1" x14ac:dyDescent="0.25">
      <c r="B4" s="131" t="s">
        <v>348</v>
      </c>
      <c r="C4" s="131"/>
      <c r="D4" s="131"/>
      <c r="E4" s="131"/>
      <c r="F4" s="10"/>
    </row>
    <row r="5" spans="1:6" ht="16.5" thickBot="1" x14ac:dyDescent="0.3">
      <c r="B5" s="9"/>
      <c r="C5" s="40"/>
      <c r="D5" s="9"/>
      <c r="E5" s="9"/>
    </row>
    <row r="6" spans="1:6" ht="30.6" customHeight="1" thickBot="1" x14ac:dyDescent="0.3">
      <c r="A6" s="132" t="s">
        <v>240</v>
      </c>
      <c r="B6" s="133"/>
      <c r="C6" s="21" t="s">
        <v>2</v>
      </c>
      <c r="D6" s="23" t="s">
        <v>281</v>
      </c>
      <c r="E6" s="23" t="s">
        <v>282</v>
      </c>
      <c r="F6" s="43" t="s">
        <v>241</v>
      </c>
    </row>
    <row r="7" spans="1:6" ht="17.45" customHeight="1" thickBot="1" x14ac:dyDescent="0.3">
      <c r="A7" s="123">
        <v>1</v>
      </c>
      <c r="B7" s="124"/>
      <c r="C7" s="22">
        <v>2</v>
      </c>
      <c r="D7" s="22">
        <v>3</v>
      </c>
      <c r="E7" s="22">
        <v>4</v>
      </c>
      <c r="F7" s="43" t="s">
        <v>182</v>
      </c>
    </row>
    <row r="8" spans="1:6" s="100" customFormat="1" ht="16.5" thickBot="1" x14ac:dyDescent="0.3">
      <c r="A8" s="121" t="s">
        <v>242</v>
      </c>
      <c r="B8" s="122"/>
      <c r="C8" s="96" t="s">
        <v>8</v>
      </c>
      <c r="D8" s="54">
        <f>D9+D12+D15</f>
        <v>14467.1</v>
      </c>
      <c r="E8" s="54">
        <f>E9+E12+E15</f>
        <v>14134</v>
      </c>
      <c r="F8" s="112">
        <f>(E8/D8)*100</f>
        <v>97.697534405651439</v>
      </c>
    </row>
    <row r="9" spans="1:6" s="100" customFormat="1" ht="32.450000000000003" customHeight="1" thickBot="1" x14ac:dyDescent="0.3">
      <c r="A9" s="121" t="s">
        <v>354</v>
      </c>
      <c r="B9" s="122"/>
      <c r="C9" s="96" t="s">
        <v>283</v>
      </c>
      <c r="D9" s="54">
        <f>D10</f>
        <v>13798</v>
      </c>
      <c r="E9" s="54">
        <f>E10</f>
        <v>13501.8</v>
      </c>
      <c r="F9" s="112">
        <f t="shared" ref="F9:F41" si="0">(E9/D9)*100</f>
        <v>97.853312074213648</v>
      </c>
    </row>
    <row r="10" spans="1:6" s="100" customFormat="1" ht="32.450000000000003" customHeight="1" thickBot="1" x14ac:dyDescent="0.3">
      <c r="A10" s="121" t="s">
        <v>355</v>
      </c>
      <c r="B10" s="122"/>
      <c r="C10" s="96" t="s">
        <v>285</v>
      </c>
      <c r="D10" s="54">
        <f>D11</f>
        <v>13798</v>
      </c>
      <c r="E10" s="54">
        <f>E11</f>
        <v>13501.8</v>
      </c>
      <c r="F10" s="112">
        <f t="shared" si="0"/>
        <v>97.853312074213648</v>
      </c>
    </row>
    <row r="11" spans="1:6" s="100" customFormat="1" ht="100.9" customHeight="1" thickBot="1" x14ac:dyDescent="0.3">
      <c r="A11" s="129" t="s">
        <v>356</v>
      </c>
      <c r="B11" s="130"/>
      <c r="C11" s="102" t="s">
        <v>288</v>
      </c>
      <c r="D11" s="25">
        <v>13798</v>
      </c>
      <c r="E11" s="25">
        <v>13501.8</v>
      </c>
      <c r="F11" s="44">
        <f t="shared" si="0"/>
        <v>97.853312074213648</v>
      </c>
    </row>
    <row r="12" spans="1:6" s="100" customFormat="1" ht="34.15" customHeight="1" thickBot="1" x14ac:dyDescent="0.3">
      <c r="A12" s="121" t="s">
        <v>243</v>
      </c>
      <c r="B12" s="122"/>
      <c r="C12" s="96" t="s">
        <v>41</v>
      </c>
      <c r="D12" s="54">
        <f>D13</f>
        <v>399.1</v>
      </c>
      <c r="E12" s="54">
        <f>E13</f>
        <v>399.1</v>
      </c>
      <c r="F12" s="112">
        <f t="shared" si="0"/>
        <v>100</v>
      </c>
    </row>
    <row r="13" spans="1:6" s="100" customFormat="1" ht="39" customHeight="1" thickBot="1" x14ac:dyDescent="0.3">
      <c r="A13" s="121" t="s">
        <v>357</v>
      </c>
      <c r="B13" s="122"/>
      <c r="C13" s="96" t="s">
        <v>289</v>
      </c>
      <c r="D13" s="54">
        <f>D14</f>
        <v>399.1</v>
      </c>
      <c r="E13" s="54">
        <f>E14</f>
        <v>399.1</v>
      </c>
      <c r="F13" s="112">
        <f t="shared" si="0"/>
        <v>100</v>
      </c>
    </row>
    <row r="14" spans="1:6" s="100" customFormat="1" ht="105.6" customHeight="1" thickBot="1" x14ac:dyDescent="0.3">
      <c r="A14" s="129" t="s">
        <v>244</v>
      </c>
      <c r="B14" s="130"/>
      <c r="C14" s="102" t="s">
        <v>11</v>
      </c>
      <c r="D14" s="25">
        <v>399.1</v>
      </c>
      <c r="E14" s="25">
        <v>399.1</v>
      </c>
      <c r="F14" s="44">
        <f t="shared" si="0"/>
        <v>100</v>
      </c>
    </row>
    <row r="15" spans="1:6" s="100" customFormat="1" ht="21.6" customHeight="1" thickBot="1" x14ac:dyDescent="0.3">
      <c r="A15" s="121" t="s">
        <v>245</v>
      </c>
      <c r="B15" s="122"/>
      <c r="C15" s="96" t="s">
        <v>13</v>
      </c>
      <c r="D15" s="54">
        <f>D16+D19</f>
        <v>270</v>
      </c>
      <c r="E15" s="54">
        <f>E16+E19</f>
        <v>233.1</v>
      </c>
      <c r="F15" s="112">
        <f t="shared" si="0"/>
        <v>86.333333333333329</v>
      </c>
    </row>
    <row r="16" spans="1:6" s="100" customFormat="1" ht="148.15" customHeight="1" thickBot="1" x14ac:dyDescent="0.3">
      <c r="A16" s="121" t="s">
        <v>246</v>
      </c>
      <c r="B16" s="122"/>
      <c r="C16" s="93" t="s">
        <v>52</v>
      </c>
      <c r="D16" s="97">
        <f>SUM(D17:D18)</f>
        <v>2</v>
      </c>
      <c r="E16" s="97">
        <f>SUM(E17:E18)</f>
        <v>0.1</v>
      </c>
      <c r="F16" s="112">
        <f>(E16/D16)*100</f>
        <v>5</v>
      </c>
    </row>
    <row r="17" spans="1:6" s="100" customFormat="1" ht="132.6" customHeight="1" thickBot="1" x14ac:dyDescent="0.3">
      <c r="A17" s="129" t="s">
        <v>247</v>
      </c>
      <c r="B17" s="130"/>
      <c r="C17" s="106" t="s">
        <v>291</v>
      </c>
      <c r="D17" s="107">
        <v>1</v>
      </c>
      <c r="E17" s="25">
        <v>0</v>
      </c>
      <c r="F17" s="44">
        <f t="shared" si="0"/>
        <v>0</v>
      </c>
    </row>
    <row r="18" spans="1:6" s="100" customFormat="1" ht="117" customHeight="1" thickBot="1" x14ac:dyDescent="0.3">
      <c r="A18" s="129" t="s">
        <v>248</v>
      </c>
      <c r="B18" s="130"/>
      <c r="C18" s="106" t="s">
        <v>292</v>
      </c>
      <c r="D18" s="107">
        <v>1</v>
      </c>
      <c r="E18" s="25">
        <v>0.1</v>
      </c>
      <c r="F18" s="44">
        <f t="shared" si="0"/>
        <v>10</v>
      </c>
    </row>
    <row r="19" spans="1:6" s="100" customFormat="1" ht="46.15" customHeight="1" thickBot="1" x14ac:dyDescent="0.3">
      <c r="A19" s="121" t="s">
        <v>360</v>
      </c>
      <c r="B19" s="122"/>
      <c r="C19" s="93" t="s">
        <v>359</v>
      </c>
      <c r="D19" s="97">
        <f>D20+D22+D24</f>
        <v>268</v>
      </c>
      <c r="E19" s="97">
        <f>E20+E22+E24</f>
        <v>233</v>
      </c>
      <c r="F19" s="112">
        <f t="shared" si="0"/>
        <v>86.940298507462686</v>
      </c>
    </row>
    <row r="20" spans="1:6" s="100" customFormat="1" ht="56.45" customHeight="1" thickBot="1" x14ac:dyDescent="0.3">
      <c r="A20" s="121" t="s">
        <v>249</v>
      </c>
      <c r="B20" s="122"/>
      <c r="C20" s="93" t="s">
        <v>361</v>
      </c>
      <c r="D20" s="97">
        <f>D21</f>
        <v>1</v>
      </c>
      <c r="E20" s="54">
        <f>E21</f>
        <v>0</v>
      </c>
      <c r="F20" s="112">
        <f t="shared" si="0"/>
        <v>0</v>
      </c>
    </row>
    <row r="21" spans="1:6" s="100" customFormat="1" ht="240" customHeight="1" thickBot="1" x14ac:dyDescent="0.3">
      <c r="A21" s="129" t="s">
        <v>250</v>
      </c>
      <c r="B21" s="130"/>
      <c r="C21" s="106" t="s">
        <v>293</v>
      </c>
      <c r="D21" s="107">
        <v>1</v>
      </c>
      <c r="E21" s="25">
        <v>0</v>
      </c>
      <c r="F21" s="44">
        <f t="shared" si="0"/>
        <v>0</v>
      </c>
    </row>
    <row r="22" spans="1:6" s="100" customFormat="1" ht="69" customHeight="1" thickBot="1" x14ac:dyDescent="0.3">
      <c r="A22" s="121" t="s">
        <v>362</v>
      </c>
      <c r="B22" s="122"/>
      <c r="C22" s="93" t="s">
        <v>60</v>
      </c>
      <c r="D22" s="97">
        <f>D23</f>
        <v>1</v>
      </c>
      <c r="E22" s="54">
        <f>E23</f>
        <v>0</v>
      </c>
      <c r="F22" s="112">
        <f t="shared" si="0"/>
        <v>0</v>
      </c>
    </row>
    <row r="23" spans="1:6" s="100" customFormat="1" ht="162" customHeight="1" thickBot="1" x14ac:dyDescent="0.3">
      <c r="A23" s="129" t="s">
        <v>251</v>
      </c>
      <c r="B23" s="130"/>
      <c r="C23" s="106" t="s">
        <v>62</v>
      </c>
      <c r="D23" s="107">
        <v>1</v>
      </c>
      <c r="E23" s="25">
        <v>0</v>
      </c>
      <c r="F23" s="44">
        <f t="shared" si="0"/>
        <v>0</v>
      </c>
    </row>
    <row r="24" spans="1:6" s="100" customFormat="1" ht="100.15" customHeight="1" thickBot="1" x14ac:dyDescent="0.3">
      <c r="A24" s="121" t="s">
        <v>252</v>
      </c>
      <c r="B24" s="122"/>
      <c r="C24" s="93" t="s">
        <v>64</v>
      </c>
      <c r="D24" s="97">
        <f>SUM(D25:D28)</f>
        <v>266</v>
      </c>
      <c r="E24" s="97">
        <f>SUM(E25:E28)</f>
        <v>233</v>
      </c>
      <c r="F24" s="112">
        <f t="shared" si="0"/>
        <v>87.593984962406012</v>
      </c>
    </row>
    <row r="25" spans="1:6" s="100" customFormat="1" ht="198.6" customHeight="1" thickBot="1" x14ac:dyDescent="0.3">
      <c r="A25" s="129" t="s">
        <v>363</v>
      </c>
      <c r="B25" s="130"/>
      <c r="C25" s="106" t="s">
        <v>294</v>
      </c>
      <c r="D25" s="107">
        <v>55</v>
      </c>
      <c r="E25" s="25">
        <v>58.3</v>
      </c>
      <c r="F25" s="44">
        <f t="shared" si="0"/>
        <v>106</v>
      </c>
    </row>
    <row r="26" spans="1:6" s="100" customFormat="1" ht="196.15" customHeight="1" thickBot="1" x14ac:dyDescent="0.3">
      <c r="A26" s="129" t="s">
        <v>364</v>
      </c>
      <c r="B26" s="130"/>
      <c r="C26" s="106" t="s">
        <v>294</v>
      </c>
      <c r="D26" s="107">
        <v>200</v>
      </c>
      <c r="E26" s="25">
        <v>200</v>
      </c>
      <c r="F26" s="44">
        <f t="shared" si="0"/>
        <v>100</v>
      </c>
    </row>
    <row r="27" spans="1:6" s="100" customFormat="1" ht="201.6" customHeight="1" thickBot="1" x14ac:dyDescent="0.3">
      <c r="A27" s="129" t="s">
        <v>365</v>
      </c>
      <c r="B27" s="130"/>
      <c r="C27" s="106" t="s">
        <v>294</v>
      </c>
      <c r="D27" s="107">
        <v>1</v>
      </c>
      <c r="E27" s="25">
        <v>-31.3</v>
      </c>
      <c r="F27" s="44">
        <v>0</v>
      </c>
    </row>
    <row r="28" spans="1:6" s="100" customFormat="1" ht="195.6" customHeight="1" thickBot="1" x14ac:dyDescent="0.3">
      <c r="A28" s="129" t="s">
        <v>366</v>
      </c>
      <c r="B28" s="130"/>
      <c r="C28" s="106" t="s">
        <v>294</v>
      </c>
      <c r="D28" s="107">
        <v>10</v>
      </c>
      <c r="E28" s="44">
        <v>6</v>
      </c>
      <c r="F28" s="44">
        <f t="shared" si="0"/>
        <v>60</v>
      </c>
    </row>
    <row r="29" spans="1:6" ht="22.15" customHeight="1" thickBot="1" x14ac:dyDescent="0.3">
      <c r="A29" s="121" t="s">
        <v>253</v>
      </c>
      <c r="B29" s="122"/>
      <c r="C29" s="96" t="s">
        <v>14</v>
      </c>
      <c r="D29" s="54">
        <f>D30</f>
        <v>53495.9</v>
      </c>
      <c r="E29" s="54">
        <f>E30</f>
        <v>52150.500000000007</v>
      </c>
      <c r="F29" s="112">
        <f t="shared" si="0"/>
        <v>97.485040909677195</v>
      </c>
    </row>
    <row r="30" spans="1:6" ht="38.450000000000003" customHeight="1" thickBot="1" x14ac:dyDescent="0.3">
      <c r="A30" s="121" t="s">
        <v>254</v>
      </c>
      <c r="B30" s="122"/>
      <c r="C30" s="93" t="s">
        <v>76</v>
      </c>
      <c r="D30" s="94">
        <f>D31+D34+D36</f>
        <v>53495.9</v>
      </c>
      <c r="E30" s="94">
        <f>E31+E34+E36</f>
        <v>52150.500000000007</v>
      </c>
      <c r="F30" s="112">
        <f t="shared" si="0"/>
        <v>97.485040909677195</v>
      </c>
    </row>
    <row r="31" spans="1:6" ht="38.450000000000003" customHeight="1" thickBot="1" x14ac:dyDescent="0.3">
      <c r="A31" s="121" t="s">
        <v>367</v>
      </c>
      <c r="B31" s="122"/>
      <c r="C31" s="93" t="s">
        <v>305</v>
      </c>
      <c r="D31" s="94">
        <f>D32+D33</f>
        <v>16737.3</v>
      </c>
      <c r="E31" s="94">
        <f>E32+E33</f>
        <v>16678.7</v>
      </c>
      <c r="F31" s="112">
        <f t="shared" si="0"/>
        <v>99.649883792487444</v>
      </c>
    </row>
    <row r="32" spans="1:6" ht="74.45" customHeight="1" thickBot="1" x14ac:dyDescent="0.3">
      <c r="A32" s="127" t="s">
        <v>368</v>
      </c>
      <c r="B32" s="128"/>
      <c r="C32" s="28" t="s">
        <v>296</v>
      </c>
      <c r="D32" s="29">
        <v>16678.7</v>
      </c>
      <c r="E32" s="29">
        <v>16678.7</v>
      </c>
      <c r="F32" s="111">
        <f t="shared" si="0"/>
        <v>100</v>
      </c>
    </row>
    <row r="33" spans="1:6" ht="69" customHeight="1" thickBot="1" x14ac:dyDescent="0.3">
      <c r="A33" s="127" t="s">
        <v>372</v>
      </c>
      <c r="B33" s="128"/>
      <c r="C33" s="28" t="s">
        <v>297</v>
      </c>
      <c r="D33" s="29">
        <v>58.6</v>
      </c>
      <c r="E33" s="29">
        <v>0</v>
      </c>
      <c r="F33" s="111">
        <f t="shared" si="0"/>
        <v>0</v>
      </c>
    </row>
    <row r="34" spans="1:6" ht="38.450000000000003" customHeight="1" thickBot="1" x14ac:dyDescent="0.3">
      <c r="A34" s="121" t="s">
        <v>369</v>
      </c>
      <c r="B34" s="122"/>
      <c r="C34" s="93" t="s">
        <v>299</v>
      </c>
      <c r="D34" s="94">
        <f>D35</f>
        <v>28303.200000000001</v>
      </c>
      <c r="E34" s="94">
        <f>E35</f>
        <v>27213.4</v>
      </c>
      <c r="F34" s="112">
        <f t="shared" si="0"/>
        <v>96.149551994120813</v>
      </c>
    </row>
    <row r="35" spans="1:6" ht="54.6" customHeight="1" thickBot="1" x14ac:dyDescent="0.3">
      <c r="A35" s="127" t="s">
        <v>370</v>
      </c>
      <c r="B35" s="128"/>
      <c r="C35" s="106" t="s">
        <v>301</v>
      </c>
      <c r="D35" s="113">
        <v>28303.200000000001</v>
      </c>
      <c r="E35" s="113">
        <v>27213.4</v>
      </c>
      <c r="F35" s="44">
        <f t="shared" si="0"/>
        <v>96.149551994120813</v>
      </c>
    </row>
    <row r="36" spans="1:6" ht="43.9" customHeight="1" thickBot="1" x14ac:dyDescent="0.3">
      <c r="A36" s="121" t="s">
        <v>255</v>
      </c>
      <c r="B36" s="122"/>
      <c r="C36" s="93" t="s">
        <v>16</v>
      </c>
      <c r="D36" s="94">
        <f>SUM(D37:D40)</f>
        <v>8455.4</v>
      </c>
      <c r="E36" s="94">
        <f>SUM(E37:E40)</f>
        <v>8258.4</v>
      </c>
      <c r="F36" s="112">
        <f t="shared" si="0"/>
        <v>97.670127965560468</v>
      </c>
    </row>
    <row r="37" spans="1:6" ht="84.6" customHeight="1" thickBot="1" x14ac:dyDescent="0.3">
      <c r="A37" s="127" t="s">
        <v>256</v>
      </c>
      <c r="B37" s="128"/>
      <c r="C37" s="28" t="s">
        <v>18</v>
      </c>
      <c r="D37" s="29">
        <v>1745.5</v>
      </c>
      <c r="E37" s="24">
        <v>1740.3</v>
      </c>
      <c r="F37" s="31">
        <f t="shared" si="0"/>
        <v>99.702091091377838</v>
      </c>
    </row>
    <row r="38" spans="1:6" ht="129" customHeight="1" thickBot="1" x14ac:dyDescent="0.3">
      <c r="A38" s="127" t="s">
        <v>257</v>
      </c>
      <c r="B38" s="128"/>
      <c r="C38" s="28" t="s">
        <v>20</v>
      </c>
      <c r="D38" s="29">
        <v>7.8</v>
      </c>
      <c r="E38" s="24">
        <v>7.8</v>
      </c>
      <c r="F38" s="31">
        <f t="shared" si="0"/>
        <v>100</v>
      </c>
    </row>
    <row r="39" spans="1:6" ht="66.599999999999994" customHeight="1" thickBot="1" x14ac:dyDescent="0.3">
      <c r="A39" s="127" t="s">
        <v>258</v>
      </c>
      <c r="B39" s="128"/>
      <c r="C39" s="28" t="s">
        <v>22</v>
      </c>
      <c r="D39" s="29">
        <v>3620.9</v>
      </c>
      <c r="E39" s="24">
        <v>3620.9</v>
      </c>
      <c r="F39" s="31">
        <f t="shared" si="0"/>
        <v>100</v>
      </c>
    </row>
    <row r="40" spans="1:6" ht="65.45" customHeight="1" thickBot="1" x14ac:dyDescent="0.3">
      <c r="A40" s="127" t="s">
        <v>259</v>
      </c>
      <c r="B40" s="128"/>
      <c r="C40" s="28" t="s">
        <v>24</v>
      </c>
      <c r="D40" s="29">
        <v>3081.2</v>
      </c>
      <c r="E40" s="24">
        <v>2889.4</v>
      </c>
      <c r="F40" s="31">
        <f t="shared" si="0"/>
        <v>93.775152537972232</v>
      </c>
    </row>
    <row r="41" spans="1:6" ht="16.5" thickBot="1" x14ac:dyDescent="0.3">
      <c r="A41" s="125"/>
      <c r="B41" s="126"/>
      <c r="C41" s="33" t="s">
        <v>25</v>
      </c>
      <c r="D41" s="26">
        <f>D8+D29</f>
        <v>67963</v>
      </c>
      <c r="E41" s="26">
        <f>E8+E29</f>
        <v>66284.5</v>
      </c>
      <c r="F41" s="43">
        <f t="shared" si="0"/>
        <v>97.530273825463851</v>
      </c>
    </row>
  </sheetData>
  <mergeCells count="40">
    <mergeCell ref="D1:F1"/>
    <mergeCell ref="C2:F2"/>
    <mergeCell ref="B4:E4"/>
    <mergeCell ref="A17:B17"/>
    <mergeCell ref="A20:B20"/>
    <mergeCell ref="A13:B13"/>
    <mergeCell ref="A11:B11"/>
    <mergeCell ref="A12:B12"/>
    <mergeCell ref="A14:B14"/>
    <mergeCell ref="A16:B16"/>
    <mergeCell ref="A15:B15"/>
    <mergeCell ref="B3:E3"/>
    <mergeCell ref="A6:B6"/>
    <mergeCell ref="A8:B8"/>
    <mergeCell ref="A9:B9"/>
    <mergeCell ref="A10:B10"/>
    <mergeCell ref="A36:B36"/>
    <mergeCell ref="A21:B21"/>
    <mergeCell ref="A22:B22"/>
    <mergeCell ref="A28:B28"/>
    <mergeCell ref="A18:B18"/>
    <mergeCell ref="A19:B19"/>
    <mergeCell ref="A23:B23"/>
    <mergeCell ref="A24:B24"/>
    <mergeCell ref="A30:B30"/>
    <mergeCell ref="A7:B7"/>
    <mergeCell ref="A41:B41"/>
    <mergeCell ref="A40:B40"/>
    <mergeCell ref="A27:B27"/>
    <mergeCell ref="A26:B26"/>
    <mergeCell ref="A25:B25"/>
    <mergeCell ref="A29:B29"/>
    <mergeCell ref="A34:B34"/>
    <mergeCell ref="A35:B35"/>
    <mergeCell ref="A31:B31"/>
    <mergeCell ref="A32:B32"/>
    <mergeCell ref="A33:B33"/>
    <mergeCell ref="A39:B39"/>
    <mergeCell ref="A38:B38"/>
    <mergeCell ref="A37:B37"/>
  </mergeCells>
  <phoneticPr fontId="6" type="noConversion"/>
  <pageMargins left="0.78740157480314965" right="0.31496062992125984" top="0.74803149606299213" bottom="0.35433070866141736" header="0.31496062992125984" footer="0.31496062992125984"/>
  <pageSetup paperSize="9" scale="73" fitToHeight="0" orientation="portrait" verticalDpi="0" r:id="rId1"/>
  <headerFooter>
    <oddHeader>&amp;R&amp;"Times New Roman,полужирный"ПРОЕКТ
&amp;"Times New Roman,курсив"подготовил С.А. Лаптев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8337-D398-40FA-BE00-6011B37EA0D6}">
  <sheetPr>
    <pageSetUpPr fitToPage="1"/>
  </sheetPr>
  <dimension ref="A1:J105"/>
  <sheetViews>
    <sheetView topLeftCell="A97" zoomScaleNormal="100" workbookViewId="0">
      <selection activeCell="J92" sqref="J92"/>
    </sheetView>
  </sheetViews>
  <sheetFormatPr defaultColWidth="8.85546875" defaultRowHeight="15.75" x14ac:dyDescent="0.25"/>
  <cols>
    <col min="1" max="1" width="8.85546875" style="39"/>
    <col min="2" max="2" width="53.7109375" style="36" customWidth="1"/>
    <col min="3" max="6" width="8.85546875" style="39"/>
    <col min="7" max="7" width="10.85546875" style="39" customWidth="1"/>
    <col min="8" max="8" width="11.28515625" style="39" customWidth="1"/>
    <col min="9" max="9" width="12.5703125" style="39" customWidth="1"/>
    <col min="10" max="10" width="16.7109375" style="73" customWidth="1"/>
    <col min="11" max="16384" width="8.85546875" style="7"/>
  </cols>
  <sheetData>
    <row r="1" spans="1:10" x14ac:dyDescent="0.25">
      <c r="C1" s="116" t="s">
        <v>261</v>
      </c>
      <c r="D1" s="116"/>
      <c r="E1" s="116"/>
      <c r="F1" s="116"/>
      <c r="G1" s="116"/>
      <c r="H1" s="116"/>
      <c r="I1" s="116"/>
      <c r="J1" s="116"/>
    </row>
    <row r="2" spans="1:10" x14ac:dyDescent="0.25">
      <c r="C2" s="117" t="s">
        <v>280</v>
      </c>
      <c r="D2" s="117"/>
      <c r="E2" s="117"/>
      <c r="F2" s="117"/>
      <c r="G2" s="117"/>
      <c r="H2" s="117"/>
      <c r="I2" s="117"/>
      <c r="J2" s="117"/>
    </row>
    <row r="3" spans="1:10" x14ac:dyDescent="0.25">
      <c r="C3" s="8"/>
      <c r="D3" s="8"/>
      <c r="E3" s="8"/>
      <c r="F3" s="8"/>
      <c r="G3" s="8"/>
      <c r="H3" s="8"/>
      <c r="I3" s="8"/>
      <c r="J3" s="8"/>
    </row>
    <row r="4" spans="1:10" ht="41.45" customHeight="1" x14ac:dyDescent="0.25">
      <c r="B4" s="131" t="s">
        <v>380</v>
      </c>
      <c r="C4" s="131"/>
      <c r="D4" s="131"/>
      <c r="E4" s="131"/>
      <c r="F4" s="131"/>
      <c r="G4" s="131"/>
      <c r="H4" s="131"/>
      <c r="I4" s="131"/>
    </row>
    <row r="5" spans="1:10" ht="16.5" thickBot="1" x14ac:dyDescent="0.3"/>
    <row r="6" spans="1:10" ht="35.450000000000003" customHeight="1" thickBot="1" x14ac:dyDescent="0.25">
      <c r="A6" s="49"/>
      <c r="B6" s="50" t="s">
        <v>81</v>
      </c>
      <c r="C6" s="50" t="s">
        <v>226</v>
      </c>
      <c r="D6" s="52" t="s">
        <v>82</v>
      </c>
      <c r="E6" s="138" t="s">
        <v>83</v>
      </c>
      <c r="F6" s="138"/>
      <c r="G6" s="50" t="s">
        <v>84</v>
      </c>
      <c r="H6" s="53" t="s">
        <v>307</v>
      </c>
      <c r="I6" s="54" t="s">
        <v>282</v>
      </c>
      <c r="J6" s="75" t="s">
        <v>241</v>
      </c>
    </row>
    <row r="7" spans="1:10" ht="40.9" customHeight="1" thickBot="1" x14ac:dyDescent="0.25">
      <c r="A7" s="55"/>
      <c r="B7" s="56" t="s">
        <v>85</v>
      </c>
      <c r="C7" s="45">
        <v>904</v>
      </c>
      <c r="D7" s="58"/>
      <c r="E7" s="139"/>
      <c r="F7" s="139"/>
      <c r="G7" s="45"/>
      <c r="H7" s="59">
        <f>H22+H32+H35+H43+H54+H58+H75+H88+H97+H101+H82</f>
        <v>63907.299999999996</v>
      </c>
      <c r="I7" s="59">
        <f>I22+I32+I35+I43+I54+I58+I75+I88+I97+I101+I82</f>
        <v>62002.941999999995</v>
      </c>
      <c r="J7" s="76">
        <f>(I7/H7)*100</f>
        <v>97.02012446152473</v>
      </c>
    </row>
    <row r="8" spans="1:10" ht="37.15" customHeight="1" thickBot="1" x14ac:dyDescent="0.25">
      <c r="A8" s="55"/>
      <c r="B8" s="56" t="s">
        <v>86</v>
      </c>
      <c r="C8" s="45">
        <v>991</v>
      </c>
      <c r="D8" s="58"/>
      <c r="E8" s="139"/>
      <c r="F8" s="139"/>
      <c r="G8" s="45"/>
      <c r="H8" s="59">
        <f>H10+H13</f>
        <v>5650.1999999999989</v>
      </c>
      <c r="I8" s="59">
        <f>I10+I13</f>
        <v>5596.8429999999998</v>
      </c>
      <c r="J8" s="76">
        <f t="shared" ref="J8:J72" si="0">(I8/H8)*100</f>
        <v>99.055661746486862</v>
      </c>
    </row>
    <row r="9" spans="1:10" ht="16.5" thickBot="1" x14ac:dyDescent="0.25">
      <c r="A9" s="52">
        <v>1</v>
      </c>
      <c r="B9" s="60" t="s">
        <v>87</v>
      </c>
      <c r="C9" s="50"/>
      <c r="D9" s="52" t="s">
        <v>45</v>
      </c>
      <c r="E9" s="138"/>
      <c r="F9" s="138"/>
      <c r="G9" s="50"/>
      <c r="H9" s="53">
        <f>H10+H13+H22+H32+H35</f>
        <v>21975.5</v>
      </c>
      <c r="I9" s="53">
        <f>I10+I13+I22+I32+I35</f>
        <v>21767.992000000002</v>
      </c>
      <c r="J9" s="77">
        <f t="shared" si="0"/>
        <v>99.055730245045623</v>
      </c>
    </row>
    <row r="10" spans="1:10" ht="49.9" customHeight="1" thickBot="1" x14ac:dyDescent="0.25">
      <c r="A10" s="58" t="s">
        <v>30</v>
      </c>
      <c r="B10" s="56" t="s">
        <v>88</v>
      </c>
      <c r="C10" s="45">
        <v>991</v>
      </c>
      <c r="D10" s="58" t="s">
        <v>89</v>
      </c>
      <c r="E10" s="139"/>
      <c r="F10" s="139"/>
      <c r="G10" s="45"/>
      <c r="H10" s="59">
        <f>H11</f>
        <v>1380.1</v>
      </c>
      <c r="I10" s="59">
        <f>I11</f>
        <v>1378.3430000000001</v>
      </c>
      <c r="J10" s="76">
        <f t="shared" si="0"/>
        <v>99.872690384754733</v>
      </c>
    </row>
    <row r="11" spans="1:10" ht="26.45" customHeight="1" thickBot="1" x14ac:dyDescent="0.25">
      <c r="A11" s="58" t="s">
        <v>32</v>
      </c>
      <c r="B11" s="56" t="s">
        <v>90</v>
      </c>
      <c r="C11" s="45">
        <v>991</v>
      </c>
      <c r="D11" s="58" t="s">
        <v>89</v>
      </c>
      <c r="E11" s="139" t="s">
        <v>91</v>
      </c>
      <c r="F11" s="139"/>
      <c r="G11" s="45"/>
      <c r="H11" s="59">
        <f>H12</f>
        <v>1380.1</v>
      </c>
      <c r="I11" s="59">
        <f>I12</f>
        <v>1378.3430000000001</v>
      </c>
      <c r="J11" s="76">
        <f t="shared" si="0"/>
        <v>99.872690384754733</v>
      </c>
    </row>
    <row r="12" spans="1:10" ht="81" customHeight="1" thickBot="1" x14ac:dyDescent="0.25">
      <c r="A12" s="63" t="s">
        <v>9</v>
      </c>
      <c r="B12" s="62" t="s">
        <v>92</v>
      </c>
      <c r="C12" s="47">
        <v>991</v>
      </c>
      <c r="D12" s="63" t="s">
        <v>89</v>
      </c>
      <c r="E12" s="140" t="s">
        <v>91</v>
      </c>
      <c r="F12" s="140"/>
      <c r="G12" s="47">
        <v>100</v>
      </c>
      <c r="H12" s="48">
        <v>1380.1</v>
      </c>
      <c r="I12" s="31">
        <v>1378.3430000000001</v>
      </c>
      <c r="J12" s="78">
        <f t="shared" si="0"/>
        <v>99.872690384754733</v>
      </c>
    </row>
    <row r="13" spans="1:10" ht="66.599999999999994" customHeight="1" thickBot="1" x14ac:dyDescent="0.25">
      <c r="A13" s="58" t="s">
        <v>35</v>
      </c>
      <c r="B13" s="56" t="s">
        <v>93</v>
      </c>
      <c r="C13" s="45">
        <v>991</v>
      </c>
      <c r="D13" s="58" t="s">
        <v>94</v>
      </c>
      <c r="E13" s="139"/>
      <c r="F13" s="139"/>
      <c r="G13" s="45"/>
      <c r="H13" s="59">
        <f>H14+H18+H20</f>
        <v>4270.0999999999995</v>
      </c>
      <c r="I13" s="59">
        <f>I14+I18+I20</f>
        <v>4218.5</v>
      </c>
      <c r="J13" s="76">
        <f t="shared" si="0"/>
        <v>98.791597386478074</v>
      </c>
    </row>
    <row r="14" spans="1:10" ht="40.9" customHeight="1" thickBot="1" x14ac:dyDescent="0.25">
      <c r="A14" s="58" t="s">
        <v>36</v>
      </c>
      <c r="B14" s="56" t="s">
        <v>95</v>
      </c>
      <c r="C14" s="45">
        <v>991</v>
      </c>
      <c r="D14" s="58" t="s">
        <v>94</v>
      </c>
      <c r="E14" s="139" t="s">
        <v>96</v>
      </c>
      <c r="F14" s="139"/>
      <c r="G14" s="45"/>
      <c r="H14" s="59">
        <f>H15+H16+H17</f>
        <v>4033.3999999999996</v>
      </c>
      <c r="I14" s="59">
        <f>I15+I16+I17</f>
        <v>3981.9</v>
      </c>
      <c r="J14" s="76">
        <f t="shared" si="0"/>
        <v>98.723161600634711</v>
      </c>
    </row>
    <row r="15" spans="1:10" ht="87" customHeight="1" thickBot="1" x14ac:dyDescent="0.25">
      <c r="A15" s="63" t="s">
        <v>97</v>
      </c>
      <c r="B15" s="62" t="s">
        <v>92</v>
      </c>
      <c r="C15" s="47">
        <v>991</v>
      </c>
      <c r="D15" s="63" t="s">
        <v>94</v>
      </c>
      <c r="E15" s="140" t="s">
        <v>98</v>
      </c>
      <c r="F15" s="140"/>
      <c r="G15" s="47">
        <v>100</v>
      </c>
      <c r="H15" s="48">
        <v>2931.7</v>
      </c>
      <c r="I15" s="31">
        <v>2928.1</v>
      </c>
      <c r="J15" s="78">
        <f t="shared" si="0"/>
        <v>99.877204352423504</v>
      </c>
    </row>
    <row r="16" spans="1:10" ht="35.450000000000003" customHeight="1" thickBot="1" x14ac:dyDescent="0.25">
      <c r="A16" s="63" t="s">
        <v>99</v>
      </c>
      <c r="B16" s="62" t="s">
        <v>100</v>
      </c>
      <c r="C16" s="47">
        <v>991</v>
      </c>
      <c r="D16" s="63" t="s">
        <v>94</v>
      </c>
      <c r="E16" s="140" t="s">
        <v>96</v>
      </c>
      <c r="F16" s="140"/>
      <c r="G16" s="47">
        <v>200</v>
      </c>
      <c r="H16" s="48">
        <v>1099.7</v>
      </c>
      <c r="I16" s="31">
        <v>1053.7</v>
      </c>
      <c r="J16" s="78">
        <f t="shared" si="0"/>
        <v>95.81704101118487</v>
      </c>
    </row>
    <row r="17" spans="1:10" ht="19.149999999999999" customHeight="1" thickBot="1" x14ac:dyDescent="0.25">
      <c r="A17" s="63" t="s">
        <v>101</v>
      </c>
      <c r="B17" s="62" t="s">
        <v>102</v>
      </c>
      <c r="C17" s="47">
        <v>991</v>
      </c>
      <c r="D17" s="63" t="s">
        <v>94</v>
      </c>
      <c r="E17" s="140" t="s">
        <v>96</v>
      </c>
      <c r="F17" s="140"/>
      <c r="G17" s="47">
        <v>800</v>
      </c>
      <c r="H17" s="64">
        <v>2</v>
      </c>
      <c r="I17" s="31">
        <v>0.1</v>
      </c>
      <c r="J17" s="78">
        <f t="shared" si="0"/>
        <v>5</v>
      </c>
    </row>
    <row r="18" spans="1:10" ht="39" customHeight="1" thickBot="1" x14ac:dyDescent="0.25">
      <c r="A18" s="58" t="s">
        <v>37</v>
      </c>
      <c r="B18" s="56" t="s">
        <v>381</v>
      </c>
      <c r="C18" s="45">
        <v>991</v>
      </c>
      <c r="D18" s="58" t="s">
        <v>94</v>
      </c>
      <c r="E18" s="139" t="s">
        <v>103</v>
      </c>
      <c r="F18" s="139"/>
      <c r="G18" s="45"/>
      <c r="H18" s="65">
        <f>H19</f>
        <v>140.69999999999999</v>
      </c>
      <c r="I18" s="65">
        <f>I19</f>
        <v>140.6</v>
      </c>
      <c r="J18" s="76">
        <f t="shared" si="0"/>
        <v>99.928926794598439</v>
      </c>
    </row>
    <row r="19" spans="1:10" ht="93" customHeight="1" thickBot="1" x14ac:dyDescent="0.25">
      <c r="A19" s="63" t="s">
        <v>104</v>
      </c>
      <c r="B19" s="62" t="s">
        <v>92</v>
      </c>
      <c r="C19" s="47">
        <v>991</v>
      </c>
      <c r="D19" s="63" t="s">
        <v>94</v>
      </c>
      <c r="E19" s="140" t="s">
        <v>105</v>
      </c>
      <c r="F19" s="140"/>
      <c r="G19" s="47">
        <v>100</v>
      </c>
      <c r="H19" s="64">
        <v>140.69999999999999</v>
      </c>
      <c r="I19" s="31">
        <v>140.6</v>
      </c>
      <c r="J19" s="78">
        <f t="shared" si="0"/>
        <v>99.928926794598439</v>
      </c>
    </row>
    <row r="20" spans="1:10" ht="65.45" customHeight="1" thickBot="1" x14ac:dyDescent="0.25">
      <c r="A20" s="58" t="s">
        <v>106</v>
      </c>
      <c r="B20" s="56" t="s">
        <v>107</v>
      </c>
      <c r="C20" s="45">
        <v>991</v>
      </c>
      <c r="D20" s="58" t="s">
        <v>94</v>
      </c>
      <c r="E20" s="139" t="s">
        <v>108</v>
      </c>
      <c r="F20" s="139"/>
      <c r="G20" s="47"/>
      <c r="H20" s="59">
        <f>H21</f>
        <v>96</v>
      </c>
      <c r="I20" s="59">
        <f>I21</f>
        <v>96</v>
      </c>
      <c r="J20" s="76">
        <f t="shared" si="0"/>
        <v>100</v>
      </c>
    </row>
    <row r="21" spans="1:10" ht="17.45" customHeight="1" thickBot="1" x14ac:dyDescent="0.25">
      <c r="A21" s="63" t="s">
        <v>109</v>
      </c>
      <c r="B21" s="62" t="s">
        <v>102</v>
      </c>
      <c r="C21" s="47">
        <v>991</v>
      </c>
      <c r="D21" s="63" t="s">
        <v>94</v>
      </c>
      <c r="E21" s="140" t="s">
        <v>108</v>
      </c>
      <c r="F21" s="140"/>
      <c r="G21" s="47">
        <v>800</v>
      </c>
      <c r="H21" s="48">
        <v>96</v>
      </c>
      <c r="I21" s="31">
        <v>96</v>
      </c>
      <c r="J21" s="78">
        <f t="shared" si="0"/>
        <v>100</v>
      </c>
    </row>
    <row r="22" spans="1:10" ht="67.900000000000006" customHeight="1" thickBot="1" x14ac:dyDescent="0.25">
      <c r="A22" s="58" t="s">
        <v>38</v>
      </c>
      <c r="B22" s="56" t="s">
        <v>110</v>
      </c>
      <c r="C22" s="45">
        <v>904</v>
      </c>
      <c r="D22" s="58" t="s">
        <v>111</v>
      </c>
      <c r="E22" s="139"/>
      <c r="F22" s="139"/>
      <c r="G22" s="45"/>
      <c r="H22" s="66">
        <f>H23+H25+H29</f>
        <v>10320.5</v>
      </c>
      <c r="I22" s="66">
        <f>I23+I25+I29</f>
        <v>10267.949000000001</v>
      </c>
      <c r="J22" s="76">
        <f t="shared" si="0"/>
        <v>99.490809553800702</v>
      </c>
    </row>
    <row r="23" spans="1:10" ht="52.15" customHeight="1" thickBot="1" x14ac:dyDescent="0.25">
      <c r="A23" s="58" t="s">
        <v>39</v>
      </c>
      <c r="B23" s="56" t="s">
        <v>112</v>
      </c>
      <c r="C23" s="45">
        <v>904</v>
      </c>
      <c r="D23" s="58" t="s">
        <v>111</v>
      </c>
      <c r="E23" s="139" t="s">
        <v>113</v>
      </c>
      <c r="F23" s="139"/>
      <c r="G23" s="45"/>
      <c r="H23" s="66">
        <f>H24</f>
        <v>1380.1</v>
      </c>
      <c r="I23" s="66">
        <f>I24</f>
        <v>1379.1</v>
      </c>
      <c r="J23" s="76">
        <f t="shared" si="0"/>
        <v>99.927541482501269</v>
      </c>
    </row>
    <row r="24" spans="1:10" ht="82.15" customHeight="1" thickBot="1" x14ac:dyDescent="0.25">
      <c r="A24" s="63" t="s">
        <v>114</v>
      </c>
      <c r="B24" s="62" t="s">
        <v>92</v>
      </c>
      <c r="C24" s="47">
        <v>904</v>
      </c>
      <c r="D24" s="63" t="s">
        <v>111</v>
      </c>
      <c r="E24" s="140" t="s">
        <v>113</v>
      </c>
      <c r="F24" s="140"/>
      <c r="G24" s="47">
        <v>100</v>
      </c>
      <c r="H24" s="67">
        <v>1380.1</v>
      </c>
      <c r="I24" s="31">
        <v>1379.1</v>
      </c>
      <c r="J24" s="78">
        <f t="shared" si="0"/>
        <v>99.927541482501269</v>
      </c>
    </row>
    <row r="25" spans="1:10" ht="49.9" customHeight="1" thickBot="1" x14ac:dyDescent="0.25">
      <c r="A25" s="58" t="s">
        <v>115</v>
      </c>
      <c r="B25" s="56" t="s">
        <v>116</v>
      </c>
      <c r="C25" s="45">
        <v>904</v>
      </c>
      <c r="D25" s="58" t="s">
        <v>111</v>
      </c>
      <c r="E25" s="139" t="s">
        <v>117</v>
      </c>
      <c r="F25" s="139"/>
      <c r="G25" s="68"/>
      <c r="H25" s="66">
        <f>H26+H27+H28</f>
        <v>7194.9</v>
      </c>
      <c r="I25" s="66">
        <f>I26+I27+I28</f>
        <v>7148.549</v>
      </c>
      <c r="J25" s="76">
        <f t="shared" si="0"/>
        <v>99.355779788461277</v>
      </c>
    </row>
    <row r="26" spans="1:10" ht="88.9" customHeight="1" thickBot="1" x14ac:dyDescent="0.25">
      <c r="A26" s="63" t="s">
        <v>118</v>
      </c>
      <c r="B26" s="62" t="s">
        <v>92</v>
      </c>
      <c r="C26" s="47">
        <v>904</v>
      </c>
      <c r="D26" s="63" t="s">
        <v>111</v>
      </c>
      <c r="E26" s="140" t="s">
        <v>117</v>
      </c>
      <c r="F26" s="140"/>
      <c r="G26" s="47">
        <v>100</v>
      </c>
      <c r="H26" s="67">
        <v>5255</v>
      </c>
      <c r="I26" s="31">
        <v>5248.1710000000003</v>
      </c>
      <c r="J26" s="78">
        <f t="shared" si="0"/>
        <v>99.870047573739299</v>
      </c>
    </row>
    <row r="27" spans="1:10" ht="36.6" customHeight="1" thickBot="1" x14ac:dyDescent="0.25">
      <c r="A27" s="63" t="s">
        <v>119</v>
      </c>
      <c r="B27" s="62" t="s">
        <v>100</v>
      </c>
      <c r="C27" s="47">
        <v>904</v>
      </c>
      <c r="D27" s="63" t="s">
        <v>111</v>
      </c>
      <c r="E27" s="140" t="s">
        <v>117</v>
      </c>
      <c r="F27" s="140"/>
      <c r="G27" s="47">
        <v>200</v>
      </c>
      <c r="H27" s="67">
        <v>1937.9</v>
      </c>
      <c r="I27" s="31">
        <v>1899.1780000000001</v>
      </c>
      <c r="J27" s="78">
        <f t="shared" si="0"/>
        <v>98.001857680994902</v>
      </c>
    </row>
    <row r="28" spans="1:10" ht="16.149999999999999" customHeight="1" thickBot="1" x14ac:dyDescent="0.25">
      <c r="A28" s="63" t="s">
        <v>120</v>
      </c>
      <c r="B28" s="62" t="s">
        <v>102</v>
      </c>
      <c r="C28" s="47">
        <v>904</v>
      </c>
      <c r="D28" s="63" t="s">
        <v>111</v>
      </c>
      <c r="E28" s="140" t="s">
        <v>117</v>
      </c>
      <c r="F28" s="140"/>
      <c r="G28" s="47">
        <v>800</v>
      </c>
      <c r="H28" s="48">
        <v>2</v>
      </c>
      <c r="I28" s="31">
        <v>1.2</v>
      </c>
      <c r="J28" s="78">
        <f t="shared" si="0"/>
        <v>60</v>
      </c>
    </row>
    <row r="29" spans="1:10" ht="69.599999999999994" customHeight="1" thickBot="1" x14ac:dyDescent="0.25">
      <c r="A29" s="58" t="s">
        <v>121</v>
      </c>
      <c r="B29" s="56" t="s">
        <v>122</v>
      </c>
      <c r="C29" s="45">
        <v>904</v>
      </c>
      <c r="D29" s="58" t="s">
        <v>111</v>
      </c>
      <c r="E29" s="139" t="s">
        <v>123</v>
      </c>
      <c r="F29" s="139"/>
      <c r="G29" s="45"/>
      <c r="H29" s="59">
        <f>H30+H31</f>
        <v>1745.5</v>
      </c>
      <c r="I29" s="59">
        <f>I30+I31</f>
        <v>1740.3000000000002</v>
      </c>
      <c r="J29" s="76">
        <f t="shared" si="0"/>
        <v>99.702091091377838</v>
      </c>
    </row>
    <row r="30" spans="1:10" ht="84.6" customHeight="1" thickBot="1" x14ac:dyDescent="0.25">
      <c r="A30" s="63" t="s">
        <v>124</v>
      </c>
      <c r="B30" s="62" t="s">
        <v>92</v>
      </c>
      <c r="C30" s="47">
        <v>904</v>
      </c>
      <c r="D30" s="63" t="s">
        <v>111</v>
      </c>
      <c r="E30" s="140" t="s">
        <v>123</v>
      </c>
      <c r="F30" s="140"/>
      <c r="G30" s="47">
        <v>100</v>
      </c>
      <c r="H30" s="48">
        <v>1604.1</v>
      </c>
      <c r="I30" s="31">
        <v>1598.9</v>
      </c>
      <c r="J30" s="78">
        <f t="shared" si="0"/>
        <v>99.67583068387259</v>
      </c>
    </row>
    <row r="31" spans="1:10" ht="37.9" customHeight="1" thickBot="1" x14ac:dyDescent="0.25">
      <c r="A31" s="63" t="s">
        <v>125</v>
      </c>
      <c r="B31" s="62" t="s">
        <v>100</v>
      </c>
      <c r="C31" s="47">
        <v>904</v>
      </c>
      <c r="D31" s="63" t="s">
        <v>111</v>
      </c>
      <c r="E31" s="140" t="s">
        <v>123</v>
      </c>
      <c r="F31" s="140"/>
      <c r="G31" s="47">
        <v>200</v>
      </c>
      <c r="H31" s="48">
        <v>141.4</v>
      </c>
      <c r="I31" s="31">
        <v>141.4</v>
      </c>
      <c r="J31" s="78">
        <f t="shared" si="0"/>
        <v>100</v>
      </c>
    </row>
    <row r="32" spans="1:10" ht="16.5" thickBot="1" x14ac:dyDescent="0.25">
      <c r="A32" s="58" t="s">
        <v>126</v>
      </c>
      <c r="B32" s="56" t="s">
        <v>127</v>
      </c>
      <c r="C32" s="45">
        <v>904</v>
      </c>
      <c r="D32" s="58" t="s">
        <v>128</v>
      </c>
      <c r="E32" s="139"/>
      <c r="F32" s="139"/>
      <c r="G32" s="45"/>
      <c r="H32" s="59">
        <f>H33</f>
        <v>50</v>
      </c>
      <c r="I32" s="59">
        <f>I33</f>
        <v>0</v>
      </c>
      <c r="J32" s="76">
        <f t="shared" si="0"/>
        <v>0</v>
      </c>
    </row>
    <row r="33" spans="1:10" ht="16.5" thickBot="1" x14ac:dyDescent="0.25">
      <c r="A33" s="58" t="s">
        <v>129</v>
      </c>
      <c r="B33" s="56" t="s">
        <v>130</v>
      </c>
      <c r="C33" s="45">
        <v>904</v>
      </c>
      <c r="D33" s="58" t="s">
        <v>128</v>
      </c>
      <c r="E33" s="139" t="s">
        <v>131</v>
      </c>
      <c r="F33" s="139"/>
      <c r="G33" s="45"/>
      <c r="H33" s="59">
        <f>H34</f>
        <v>50</v>
      </c>
      <c r="I33" s="59">
        <f>I34</f>
        <v>0</v>
      </c>
      <c r="J33" s="76">
        <f t="shared" si="0"/>
        <v>0</v>
      </c>
    </row>
    <row r="34" spans="1:10" ht="16.5" thickBot="1" x14ac:dyDescent="0.25">
      <c r="A34" s="63" t="s">
        <v>132</v>
      </c>
      <c r="B34" s="62" t="s">
        <v>102</v>
      </c>
      <c r="C34" s="47">
        <v>904</v>
      </c>
      <c r="D34" s="63" t="s">
        <v>128</v>
      </c>
      <c r="E34" s="140" t="s">
        <v>131</v>
      </c>
      <c r="F34" s="140"/>
      <c r="G34" s="47">
        <v>800</v>
      </c>
      <c r="H34" s="48">
        <v>50</v>
      </c>
      <c r="I34" s="31">
        <v>0</v>
      </c>
      <c r="J34" s="78">
        <f t="shared" si="0"/>
        <v>0</v>
      </c>
    </row>
    <row r="35" spans="1:10" ht="24.6" customHeight="1" thickBot="1" x14ac:dyDescent="0.25">
      <c r="A35" s="58" t="s">
        <v>133</v>
      </c>
      <c r="B35" s="56" t="s">
        <v>134</v>
      </c>
      <c r="C35" s="45">
        <v>904</v>
      </c>
      <c r="D35" s="58" t="s">
        <v>135</v>
      </c>
      <c r="E35" s="139"/>
      <c r="F35" s="139"/>
      <c r="G35" s="45"/>
      <c r="H35" s="59">
        <f>H36+H38+H40</f>
        <v>5954.8</v>
      </c>
      <c r="I35" s="59">
        <f>I36+I38+I40</f>
        <v>5903.2</v>
      </c>
      <c r="J35" s="76">
        <f t="shared" si="0"/>
        <v>99.133472156915431</v>
      </c>
    </row>
    <row r="36" spans="1:10" ht="52.9" customHeight="1" thickBot="1" x14ac:dyDescent="0.25">
      <c r="A36" s="58" t="s">
        <v>136</v>
      </c>
      <c r="B36" s="56" t="s">
        <v>137</v>
      </c>
      <c r="C36" s="45">
        <v>904</v>
      </c>
      <c r="D36" s="58" t="s">
        <v>135</v>
      </c>
      <c r="E36" s="139" t="s">
        <v>138</v>
      </c>
      <c r="F36" s="139"/>
      <c r="G36" s="45"/>
      <c r="H36" s="59">
        <f>H37</f>
        <v>40</v>
      </c>
      <c r="I36" s="59">
        <f>I37</f>
        <v>0</v>
      </c>
      <c r="J36" s="76">
        <f t="shared" si="0"/>
        <v>0</v>
      </c>
    </row>
    <row r="37" spans="1:10" ht="32.25" thickBot="1" x14ac:dyDescent="0.25">
      <c r="A37" s="63" t="s">
        <v>139</v>
      </c>
      <c r="B37" s="62" t="s">
        <v>140</v>
      </c>
      <c r="C37" s="45">
        <v>904</v>
      </c>
      <c r="D37" s="58" t="s">
        <v>135</v>
      </c>
      <c r="E37" s="140" t="s">
        <v>138</v>
      </c>
      <c r="F37" s="140"/>
      <c r="G37" s="47">
        <v>200</v>
      </c>
      <c r="H37" s="48">
        <v>40</v>
      </c>
      <c r="I37" s="31">
        <v>0</v>
      </c>
      <c r="J37" s="78">
        <f t="shared" si="0"/>
        <v>0</v>
      </c>
    </row>
    <row r="38" spans="1:10" ht="69" customHeight="1" thickBot="1" x14ac:dyDescent="0.25">
      <c r="A38" s="58" t="s">
        <v>141</v>
      </c>
      <c r="B38" s="56" t="s">
        <v>142</v>
      </c>
      <c r="C38" s="45">
        <v>904</v>
      </c>
      <c r="D38" s="58" t="s">
        <v>135</v>
      </c>
      <c r="E38" s="139" t="s">
        <v>143</v>
      </c>
      <c r="F38" s="139"/>
      <c r="G38" s="45"/>
      <c r="H38" s="59">
        <f>H39</f>
        <v>7.8</v>
      </c>
      <c r="I38" s="59">
        <f>I39</f>
        <v>7.8</v>
      </c>
      <c r="J38" s="76">
        <f t="shared" si="0"/>
        <v>100</v>
      </c>
    </row>
    <row r="39" spans="1:10" ht="36" customHeight="1" thickBot="1" x14ac:dyDescent="0.25">
      <c r="A39" s="63" t="s">
        <v>144</v>
      </c>
      <c r="B39" s="62" t="s">
        <v>100</v>
      </c>
      <c r="C39" s="47">
        <v>904</v>
      </c>
      <c r="D39" s="63" t="s">
        <v>135</v>
      </c>
      <c r="E39" s="140" t="s">
        <v>143</v>
      </c>
      <c r="F39" s="140"/>
      <c r="G39" s="47">
        <v>200</v>
      </c>
      <c r="H39" s="48">
        <v>7.8</v>
      </c>
      <c r="I39" s="31">
        <v>7.8</v>
      </c>
      <c r="J39" s="78">
        <f t="shared" si="0"/>
        <v>100</v>
      </c>
    </row>
    <row r="40" spans="1:10" ht="55.15" customHeight="1" thickBot="1" x14ac:dyDescent="0.25">
      <c r="A40" s="58" t="s">
        <v>145</v>
      </c>
      <c r="B40" s="56" t="s">
        <v>146</v>
      </c>
      <c r="C40" s="45">
        <v>904</v>
      </c>
      <c r="D40" s="58" t="s">
        <v>135</v>
      </c>
      <c r="E40" s="139" t="s">
        <v>147</v>
      </c>
      <c r="F40" s="139"/>
      <c r="G40" s="47"/>
      <c r="H40" s="69">
        <f>H41+H42</f>
        <v>5907</v>
      </c>
      <c r="I40" s="69">
        <f>I41+I42</f>
        <v>5895.4</v>
      </c>
      <c r="J40" s="76">
        <f t="shared" si="0"/>
        <v>99.803622820382586</v>
      </c>
    </row>
    <row r="41" spans="1:10" ht="90" customHeight="1" thickBot="1" x14ac:dyDescent="0.25">
      <c r="A41" s="63" t="s">
        <v>148</v>
      </c>
      <c r="B41" s="62" t="s">
        <v>92</v>
      </c>
      <c r="C41" s="47">
        <v>904</v>
      </c>
      <c r="D41" s="63" t="s">
        <v>135</v>
      </c>
      <c r="E41" s="140" t="s">
        <v>147</v>
      </c>
      <c r="F41" s="140"/>
      <c r="G41" s="47">
        <v>100</v>
      </c>
      <c r="H41" s="70">
        <v>5807</v>
      </c>
      <c r="I41" s="44">
        <v>5795.7</v>
      </c>
      <c r="J41" s="78">
        <f t="shared" si="0"/>
        <v>99.805407267091439</v>
      </c>
    </row>
    <row r="42" spans="1:10" ht="34.9" customHeight="1" thickBot="1" x14ac:dyDescent="0.25">
      <c r="A42" s="63" t="s">
        <v>149</v>
      </c>
      <c r="B42" s="62" t="s">
        <v>100</v>
      </c>
      <c r="C42" s="47">
        <v>904</v>
      </c>
      <c r="D42" s="63" t="s">
        <v>135</v>
      </c>
      <c r="E42" s="140" t="s">
        <v>147</v>
      </c>
      <c r="F42" s="140"/>
      <c r="G42" s="47">
        <v>200</v>
      </c>
      <c r="H42" s="70">
        <v>100</v>
      </c>
      <c r="I42" s="44">
        <v>99.7</v>
      </c>
      <c r="J42" s="78">
        <f t="shared" si="0"/>
        <v>99.7</v>
      </c>
    </row>
    <row r="43" spans="1:10" ht="33.6" customHeight="1" thickBot="1" x14ac:dyDescent="0.25">
      <c r="A43" s="52" t="s">
        <v>40</v>
      </c>
      <c r="B43" s="60" t="s">
        <v>150</v>
      </c>
      <c r="C43" s="50">
        <v>904</v>
      </c>
      <c r="D43" s="52" t="s">
        <v>151</v>
      </c>
      <c r="E43" s="138"/>
      <c r="F43" s="138"/>
      <c r="G43" s="50"/>
      <c r="H43" s="53">
        <f>H44+H47</f>
        <v>205</v>
      </c>
      <c r="I43" s="53">
        <f>I44+I47</f>
        <v>203.8</v>
      </c>
      <c r="J43" s="77">
        <f t="shared" si="0"/>
        <v>99.41463414634147</v>
      </c>
    </row>
    <row r="44" spans="1:10" ht="52.15" customHeight="1" thickBot="1" x14ac:dyDescent="0.25">
      <c r="A44" s="58" t="s">
        <v>42</v>
      </c>
      <c r="B44" s="56" t="s">
        <v>382</v>
      </c>
      <c r="C44" s="45">
        <v>904</v>
      </c>
      <c r="D44" s="58" t="s">
        <v>309</v>
      </c>
      <c r="E44" s="139"/>
      <c r="F44" s="139"/>
      <c r="G44" s="45"/>
      <c r="H44" s="59">
        <f>H45</f>
        <v>30</v>
      </c>
      <c r="I44" s="59">
        <f>I45</f>
        <v>30</v>
      </c>
      <c r="J44" s="76">
        <f t="shared" si="0"/>
        <v>100</v>
      </c>
    </row>
    <row r="45" spans="1:10" ht="98.45" customHeight="1" thickBot="1" x14ac:dyDescent="0.25">
      <c r="A45" s="58" t="s">
        <v>44</v>
      </c>
      <c r="B45" s="56" t="s">
        <v>152</v>
      </c>
      <c r="C45" s="45">
        <v>904</v>
      </c>
      <c r="D45" s="58" t="s">
        <v>309</v>
      </c>
      <c r="E45" s="139">
        <v>2190000090</v>
      </c>
      <c r="F45" s="139"/>
      <c r="G45" s="68"/>
      <c r="H45" s="59">
        <f>H46</f>
        <v>30</v>
      </c>
      <c r="I45" s="59">
        <f>I46</f>
        <v>30</v>
      </c>
      <c r="J45" s="76">
        <f t="shared" si="0"/>
        <v>100</v>
      </c>
    </row>
    <row r="46" spans="1:10" ht="33.6" customHeight="1" thickBot="1" x14ac:dyDescent="0.25">
      <c r="A46" s="63" t="s">
        <v>153</v>
      </c>
      <c r="B46" s="62" t="s">
        <v>100</v>
      </c>
      <c r="C46" s="47">
        <v>904</v>
      </c>
      <c r="D46" s="63" t="s">
        <v>309</v>
      </c>
      <c r="E46" s="140">
        <v>2190000090</v>
      </c>
      <c r="F46" s="140"/>
      <c r="G46" s="47">
        <v>200</v>
      </c>
      <c r="H46" s="48">
        <v>30</v>
      </c>
      <c r="I46" s="31">
        <v>30</v>
      </c>
      <c r="J46" s="78">
        <f t="shared" si="0"/>
        <v>100</v>
      </c>
    </row>
    <row r="47" spans="1:10" ht="34.15" customHeight="1" thickBot="1" x14ac:dyDescent="0.25">
      <c r="A47" s="58" t="s">
        <v>154</v>
      </c>
      <c r="B47" s="56" t="s">
        <v>155</v>
      </c>
      <c r="C47" s="45">
        <v>904</v>
      </c>
      <c r="D47" s="58" t="s">
        <v>156</v>
      </c>
      <c r="E47" s="139"/>
      <c r="F47" s="139"/>
      <c r="G47" s="45"/>
      <c r="H47" s="59">
        <f>H48+H50+H52</f>
        <v>175</v>
      </c>
      <c r="I47" s="59">
        <f>I48+I50+I52</f>
        <v>173.8</v>
      </c>
      <c r="J47" s="76">
        <f t="shared" si="0"/>
        <v>99.314285714285717</v>
      </c>
    </row>
    <row r="48" spans="1:10" ht="67.900000000000006" customHeight="1" thickBot="1" x14ac:dyDescent="0.25">
      <c r="A48" s="58" t="s">
        <v>157</v>
      </c>
      <c r="B48" s="56" t="s">
        <v>383</v>
      </c>
      <c r="C48" s="45">
        <v>904</v>
      </c>
      <c r="D48" s="58" t="s">
        <v>156</v>
      </c>
      <c r="E48" s="139">
        <v>7950000510</v>
      </c>
      <c r="F48" s="139"/>
      <c r="G48" s="45"/>
      <c r="H48" s="59">
        <f>H49</f>
        <v>115</v>
      </c>
      <c r="I48" s="59">
        <f>I49</f>
        <v>113.8</v>
      </c>
      <c r="J48" s="76">
        <f t="shared" si="0"/>
        <v>98.956521739130437</v>
      </c>
    </row>
    <row r="49" spans="1:10" ht="33" customHeight="1" thickBot="1" x14ac:dyDescent="0.25">
      <c r="A49" s="63" t="s">
        <v>158</v>
      </c>
      <c r="B49" s="62" t="s">
        <v>100</v>
      </c>
      <c r="C49" s="47">
        <v>904</v>
      </c>
      <c r="D49" s="63" t="s">
        <v>156</v>
      </c>
      <c r="E49" s="140">
        <v>7950000510</v>
      </c>
      <c r="F49" s="140"/>
      <c r="G49" s="47">
        <v>200</v>
      </c>
      <c r="H49" s="48">
        <v>115</v>
      </c>
      <c r="I49" s="31">
        <v>113.8</v>
      </c>
      <c r="J49" s="78">
        <f t="shared" si="0"/>
        <v>98.956521739130437</v>
      </c>
    </row>
    <row r="50" spans="1:10" ht="84.6" customHeight="1" thickBot="1" x14ac:dyDescent="0.25">
      <c r="A50" s="58" t="s">
        <v>159</v>
      </c>
      <c r="B50" s="56" t="s">
        <v>384</v>
      </c>
      <c r="C50" s="45">
        <v>904</v>
      </c>
      <c r="D50" s="58" t="s">
        <v>156</v>
      </c>
      <c r="E50" s="139" t="s">
        <v>385</v>
      </c>
      <c r="F50" s="139"/>
      <c r="G50" s="47"/>
      <c r="H50" s="59">
        <f>H51</f>
        <v>30</v>
      </c>
      <c r="I50" s="59">
        <f>I51</f>
        <v>30</v>
      </c>
      <c r="J50" s="76">
        <f t="shared" si="0"/>
        <v>100</v>
      </c>
    </row>
    <row r="51" spans="1:10" ht="35.450000000000003" customHeight="1" thickBot="1" x14ac:dyDescent="0.25">
      <c r="A51" s="63" t="s">
        <v>160</v>
      </c>
      <c r="B51" s="62" t="s">
        <v>100</v>
      </c>
      <c r="C51" s="47">
        <v>904</v>
      </c>
      <c r="D51" s="63" t="s">
        <v>156</v>
      </c>
      <c r="E51" s="140" t="s">
        <v>385</v>
      </c>
      <c r="F51" s="140"/>
      <c r="G51" s="47">
        <v>200</v>
      </c>
      <c r="H51" s="48">
        <v>30</v>
      </c>
      <c r="I51" s="31">
        <v>30</v>
      </c>
      <c r="J51" s="78">
        <f t="shared" si="0"/>
        <v>100</v>
      </c>
    </row>
    <row r="52" spans="1:10" ht="70.150000000000006" customHeight="1" thickBot="1" x14ac:dyDescent="0.25">
      <c r="A52" s="58" t="s">
        <v>34</v>
      </c>
      <c r="B52" s="56" t="s">
        <v>387</v>
      </c>
      <c r="C52" s="45">
        <v>904</v>
      </c>
      <c r="D52" s="58" t="s">
        <v>156</v>
      </c>
      <c r="E52" s="139" t="s">
        <v>386</v>
      </c>
      <c r="F52" s="139"/>
      <c r="G52" s="45"/>
      <c r="H52" s="59">
        <f>H53</f>
        <v>30</v>
      </c>
      <c r="I52" s="59">
        <f>I53</f>
        <v>30</v>
      </c>
      <c r="J52" s="76">
        <f t="shared" si="0"/>
        <v>100</v>
      </c>
    </row>
    <row r="53" spans="1:10" ht="37.15" customHeight="1" thickBot="1" x14ac:dyDescent="0.25">
      <c r="A53" s="63" t="s">
        <v>161</v>
      </c>
      <c r="B53" s="62" t="s">
        <v>100</v>
      </c>
      <c r="C53" s="47">
        <v>904</v>
      </c>
      <c r="D53" s="63" t="s">
        <v>156</v>
      </c>
      <c r="E53" s="140" t="s">
        <v>386</v>
      </c>
      <c r="F53" s="140"/>
      <c r="G53" s="47">
        <v>200</v>
      </c>
      <c r="H53" s="48">
        <v>30</v>
      </c>
      <c r="I53" s="31">
        <v>30</v>
      </c>
      <c r="J53" s="78">
        <f t="shared" si="0"/>
        <v>100</v>
      </c>
    </row>
    <row r="54" spans="1:10" ht="24.6" customHeight="1" thickBot="1" x14ac:dyDescent="0.25">
      <c r="A54" s="52" t="s">
        <v>46</v>
      </c>
      <c r="B54" s="60" t="s">
        <v>162</v>
      </c>
      <c r="C54" s="50">
        <v>904</v>
      </c>
      <c r="D54" s="52" t="s">
        <v>163</v>
      </c>
      <c r="E54" s="138"/>
      <c r="F54" s="138"/>
      <c r="G54" s="50"/>
      <c r="H54" s="53">
        <f t="shared" ref="H54:I56" si="1">H55</f>
        <v>79.5</v>
      </c>
      <c r="I54" s="53">
        <f t="shared" si="1"/>
        <v>79.400000000000006</v>
      </c>
      <c r="J54" s="77">
        <f t="shared" si="0"/>
        <v>99.874213836477992</v>
      </c>
    </row>
    <row r="55" spans="1:10" ht="16.5" thickBot="1" x14ac:dyDescent="0.25">
      <c r="A55" s="58" t="s">
        <v>47</v>
      </c>
      <c r="B55" s="56" t="s">
        <v>164</v>
      </c>
      <c r="C55" s="45">
        <v>904</v>
      </c>
      <c r="D55" s="58" t="s">
        <v>165</v>
      </c>
      <c r="E55" s="139"/>
      <c r="F55" s="139"/>
      <c r="G55" s="45"/>
      <c r="H55" s="59">
        <f t="shared" si="1"/>
        <v>79.5</v>
      </c>
      <c r="I55" s="59">
        <f t="shared" si="1"/>
        <v>79.400000000000006</v>
      </c>
      <c r="J55" s="76">
        <f t="shared" si="0"/>
        <v>99.874213836477992</v>
      </c>
    </row>
    <row r="56" spans="1:10" ht="45" customHeight="1" thickBot="1" x14ac:dyDescent="0.25">
      <c r="A56" s="58" t="s">
        <v>49</v>
      </c>
      <c r="B56" s="56" t="s">
        <v>388</v>
      </c>
      <c r="C56" s="45">
        <v>904</v>
      </c>
      <c r="D56" s="58" t="s">
        <v>166</v>
      </c>
      <c r="E56" s="139">
        <v>5100000100</v>
      </c>
      <c r="F56" s="139"/>
      <c r="G56" s="45"/>
      <c r="H56" s="59">
        <f t="shared" si="1"/>
        <v>79.5</v>
      </c>
      <c r="I56" s="59">
        <f t="shared" si="1"/>
        <v>79.400000000000006</v>
      </c>
      <c r="J56" s="76">
        <f t="shared" si="0"/>
        <v>99.874213836477992</v>
      </c>
    </row>
    <row r="57" spans="1:10" ht="17.45" customHeight="1" thickBot="1" x14ac:dyDescent="0.25">
      <c r="A57" s="63" t="s">
        <v>167</v>
      </c>
      <c r="B57" s="62" t="s">
        <v>102</v>
      </c>
      <c r="C57" s="47">
        <v>904</v>
      </c>
      <c r="D57" s="63" t="s">
        <v>166</v>
      </c>
      <c r="E57" s="140">
        <v>5100000100</v>
      </c>
      <c r="F57" s="140"/>
      <c r="G57" s="47">
        <v>800</v>
      </c>
      <c r="H57" s="48">
        <v>79.5</v>
      </c>
      <c r="I57" s="31">
        <v>79.400000000000006</v>
      </c>
      <c r="J57" s="78">
        <f t="shared" si="0"/>
        <v>99.874213836477992</v>
      </c>
    </row>
    <row r="58" spans="1:10" ht="27.6" customHeight="1" thickBot="1" x14ac:dyDescent="0.25">
      <c r="A58" s="52" t="s">
        <v>72</v>
      </c>
      <c r="B58" s="60" t="s">
        <v>168</v>
      </c>
      <c r="C58" s="50">
        <v>904</v>
      </c>
      <c r="D58" s="52" t="s">
        <v>169</v>
      </c>
      <c r="E58" s="138"/>
      <c r="F58" s="138"/>
      <c r="G58" s="50"/>
      <c r="H58" s="53">
        <f>H59</f>
        <v>35804.9</v>
      </c>
      <c r="I58" s="53">
        <f>I59</f>
        <v>34257.939999999995</v>
      </c>
      <c r="J58" s="77">
        <f t="shared" si="0"/>
        <v>95.679474038469579</v>
      </c>
    </row>
    <row r="59" spans="1:10" ht="16.899999999999999" customHeight="1" thickBot="1" x14ac:dyDescent="0.25">
      <c r="A59" s="58" t="s">
        <v>73</v>
      </c>
      <c r="B59" s="56" t="s">
        <v>170</v>
      </c>
      <c r="C59" s="45">
        <v>904</v>
      </c>
      <c r="D59" s="58" t="s">
        <v>171</v>
      </c>
      <c r="E59" s="139"/>
      <c r="F59" s="139"/>
      <c r="G59" s="45"/>
      <c r="H59" s="59">
        <f>H60+H62+H64+H66+H68+H70</f>
        <v>35804.9</v>
      </c>
      <c r="I59" s="59">
        <f>I60+I62+I64+I66+I68+I70</f>
        <v>34257.939999999995</v>
      </c>
      <c r="J59" s="76">
        <f t="shared" si="0"/>
        <v>95.679474038469579</v>
      </c>
    </row>
    <row r="60" spans="1:10" ht="58.15" customHeight="1" thickBot="1" x14ac:dyDescent="0.25">
      <c r="A60" s="58" t="s">
        <v>74</v>
      </c>
      <c r="B60" s="56" t="s">
        <v>312</v>
      </c>
      <c r="C60" s="45">
        <v>904</v>
      </c>
      <c r="D60" s="58" t="s">
        <v>171</v>
      </c>
      <c r="E60" s="139" t="s">
        <v>311</v>
      </c>
      <c r="F60" s="139"/>
      <c r="G60" s="45"/>
      <c r="H60" s="59">
        <f>H61</f>
        <v>662.7</v>
      </c>
      <c r="I60" s="59">
        <f>I61</f>
        <v>569.43799999999999</v>
      </c>
      <c r="J60" s="76">
        <f t="shared" si="0"/>
        <v>85.926965444394128</v>
      </c>
    </row>
    <row r="61" spans="1:10" ht="32.25" thickBot="1" x14ac:dyDescent="0.25">
      <c r="A61" s="63" t="s">
        <v>75</v>
      </c>
      <c r="B61" s="62" t="s">
        <v>100</v>
      </c>
      <c r="C61" s="47">
        <v>904</v>
      </c>
      <c r="D61" s="63" t="s">
        <v>171</v>
      </c>
      <c r="E61" s="140" t="s">
        <v>311</v>
      </c>
      <c r="F61" s="140"/>
      <c r="G61" s="47">
        <v>200</v>
      </c>
      <c r="H61" s="48">
        <v>662.7</v>
      </c>
      <c r="I61" s="31">
        <v>569.43799999999999</v>
      </c>
      <c r="J61" s="78">
        <f t="shared" si="0"/>
        <v>85.926965444394128</v>
      </c>
    </row>
    <row r="62" spans="1:10" ht="39" customHeight="1" thickBot="1" x14ac:dyDescent="0.25">
      <c r="A62" s="58" t="s">
        <v>172</v>
      </c>
      <c r="B62" s="56" t="s">
        <v>313</v>
      </c>
      <c r="C62" s="45">
        <v>904</v>
      </c>
      <c r="D62" s="58" t="s">
        <v>171</v>
      </c>
      <c r="E62" s="139" t="s">
        <v>314</v>
      </c>
      <c r="F62" s="139"/>
      <c r="G62" s="45"/>
      <c r="H62" s="59">
        <f>H63</f>
        <v>3950.9</v>
      </c>
      <c r="I62" s="59">
        <f>I63</f>
        <v>3586.9679999999998</v>
      </c>
      <c r="J62" s="76">
        <f t="shared" si="0"/>
        <v>90.788630438634229</v>
      </c>
    </row>
    <row r="63" spans="1:10" ht="32.25" thickBot="1" x14ac:dyDescent="0.25">
      <c r="A63" s="63" t="s">
        <v>173</v>
      </c>
      <c r="B63" s="62" t="s">
        <v>100</v>
      </c>
      <c r="C63" s="47">
        <v>904</v>
      </c>
      <c r="D63" s="63" t="s">
        <v>171</v>
      </c>
      <c r="E63" s="140" t="s">
        <v>314</v>
      </c>
      <c r="F63" s="140"/>
      <c r="G63" s="47">
        <v>200</v>
      </c>
      <c r="H63" s="48">
        <v>3950.9</v>
      </c>
      <c r="I63" s="31">
        <v>3586.9679999999998</v>
      </c>
      <c r="J63" s="78">
        <f t="shared" si="0"/>
        <v>90.788630438634229</v>
      </c>
    </row>
    <row r="64" spans="1:10" ht="67.900000000000006" customHeight="1" thickBot="1" x14ac:dyDescent="0.25">
      <c r="A64" s="58" t="s">
        <v>174</v>
      </c>
      <c r="B64" s="56" t="s">
        <v>315</v>
      </c>
      <c r="C64" s="45">
        <v>904</v>
      </c>
      <c r="D64" s="58" t="s">
        <v>171</v>
      </c>
      <c r="E64" s="134" t="s">
        <v>316</v>
      </c>
      <c r="F64" s="135"/>
      <c r="G64" s="45"/>
      <c r="H64" s="59">
        <f>H65</f>
        <v>11717.3</v>
      </c>
      <c r="I64" s="59">
        <f>I65</f>
        <v>10627.554</v>
      </c>
      <c r="J64" s="76">
        <f t="shared" si="0"/>
        <v>90.699683374156166</v>
      </c>
    </row>
    <row r="65" spans="1:10" ht="34.15" customHeight="1" thickBot="1" x14ac:dyDescent="0.25">
      <c r="A65" s="63" t="s">
        <v>175</v>
      </c>
      <c r="B65" s="62" t="s">
        <v>100</v>
      </c>
      <c r="C65" s="47">
        <v>904</v>
      </c>
      <c r="D65" s="63" t="s">
        <v>171</v>
      </c>
      <c r="E65" s="136" t="s">
        <v>316</v>
      </c>
      <c r="F65" s="137"/>
      <c r="G65" s="47">
        <v>200</v>
      </c>
      <c r="H65" s="48">
        <v>11717.3</v>
      </c>
      <c r="I65" s="31">
        <v>10627.554</v>
      </c>
      <c r="J65" s="78">
        <f t="shared" si="0"/>
        <v>90.699683374156166</v>
      </c>
    </row>
    <row r="66" spans="1:10" ht="59.45" customHeight="1" thickBot="1" x14ac:dyDescent="0.25">
      <c r="A66" s="58" t="s">
        <v>176</v>
      </c>
      <c r="B66" s="56" t="s">
        <v>318</v>
      </c>
      <c r="C66" s="45">
        <v>904</v>
      </c>
      <c r="D66" s="58" t="s">
        <v>171</v>
      </c>
      <c r="E66" s="134" t="s">
        <v>317</v>
      </c>
      <c r="F66" s="135"/>
      <c r="G66" s="68"/>
      <c r="H66" s="59">
        <f>H67</f>
        <v>16585.900000000001</v>
      </c>
      <c r="I66" s="59">
        <f>I67</f>
        <v>16585.897000000001</v>
      </c>
      <c r="J66" s="76">
        <f t="shared" si="0"/>
        <v>99.999981912347238</v>
      </c>
    </row>
    <row r="67" spans="1:10" ht="34.9" customHeight="1" thickBot="1" x14ac:dyDescent="0.25">
      <c r="A67" s="63" t="s">
        <v>177</v>
      </c>
      <c r="B67" s="62" t="s">
        <v>100</v>
      </c>
      <c r="C67" s="47">
        <v>904</v>
      </c>
      <c r="D67" s="63" t="s">
        <v>171</v>
      </c>
      <c r="E67" s="136" t="s">
        <v>317</v>
      </c>
      <c r="F67" s="137"/>
      <c r="G67" s="47">
        <v>200</v>
      </c>
      <c r="H67" s="48">
        <v>16585.900000000001</v>
      </c>
      <c r="I67" s="31">
        <v>16585.897000000001</v>
      </c>
      <c r="J67" s="78">
        <f t="shared" si="0"/>
        <v>99.999981912347238</v>
      </c>
    </row>
    <row r="68" spans="1:10" ht="74.45" customHeight="1" thickBot="1" x14ac:dyDescent="0.25">
      <c r="A68" s="58" t="s">
        <v>178</v>
      </c>
      <c r="B68" s="56" t="s">
        <v>319</v>
      </c>
      <c r="C68" s="45">
        <v>904</v>
      </c>
      <c r="D68" s="58" t="s">
        <v>171</v>
      </c>
      <c r="E68" s="134" t="s">
        <v>320</v>
      </c>
      <c r="F68" s="135"/>
      <c r="G68" s="45"/>
      <c r="H68" s="59">
        <f>H69</f>
        <v>1819.2</v>
      </c>
      <c r="I68" s="59">
        <f>I69</f>
        <v>1819.1969999999999</v>
      </c>
      <c r="J68" s="76">
        <f t="shared" si="0"/>
        <v>99.999835092348277</v>
      </c>
    </row>
    <row r="69" spans="1:10" ht="33.6" customHeight="1" thickBot="1" x14ac:dyDescent="0.25">
      <c r="A69" s="63" t="s">
        <v>179</v>
      </c>
      <c r="B69" s="62" t="s">
        <v>100</v>
      </c>
      <c r="C69" s="47">
        <v>904</v>
      </c>
      <c r="D69" s="63" t="s">
        <v>171</v>
      </c>
      <c r="E69" s="136" t="s">
        <v>320</v>
      </c>
      <c r="F69" s="137"/>
      <c r="G69" s="47">
        <v>200</v>
      </c>
      <c r="H69" s="48">
        <v>1819.2</v>
      </c>
      <c r="I69" s="31">
        <v>1819.1969999999999</v>
      </c>
      <c r="J69" s="78">
        <f t="shared" si="0"/>
        <v>99.999835092348277</v>
      </c>
    </row>
    <row r="70" spans="1:10" ht="67.150000000000006" customHeight="1" thickBot="1" x14ac:dyDescent="0.25">
      <c r="A70" s="58" t="s">
        <v>180</v>
      </c>
      <c r="B70" s="56" t="s">
        <v>321</v>
      </c>
      <c r="C70" s="45">
        <v>904</v>
      </c>
      <c r="D70" s="58" t="s">
        <v>171</v>
      </c>
      <c r="E70" s="134" t="s">
        <v>322</v>
      </c>
      <c r="F70" s="135"/>
      <c r="G70" s="45"/>
      <c r="H70" s="59">
        <f>H71</f>
        <v>1068.9000000000001</v>
      </c>
      <c r="I70" s="59">
        <f>I71</f>
        <v>1068.886</v>
      </c>
      <c r="J70" s="76">
        <f t="shared" si="0"/>
        <v>99.998690242305173</v>
      </c>
    </row>
    <row r="71" spans="1:10" ht="34.9" customHeight="1" thickBot="1" x14ac:dyDescent="0.25">
      <c r="A71" s="63" t="s">
        <v>181</v>
      </c>
      <c r="B71" s="62" t="s">
        <v>100</v>
      </c>
      <c r="C71" s="47">
        <v>904</v>
      </c>
      <c r="D71" s="63" t="s">
        <v>171</v>
      </c>
      <c r="E71" s="136" t="s">
        <v>322</v>
      </c>
      <c r="F71" s="137"/>
      <c r="G71" s="47">
        <v>200</v>
      </c>
      <c r="H71" s="48">
        <v>1068.9000000000001</v>
      </c>
      <c r="I71" s="31">
        <v>1068.886</v>
      </c>
      <c r="J71" s="78">
        <f t="shared" si="0"/>
        <v>99.998690242305173</v>
      </c>
    </row>
    <row r="72" spans="1:10" ht="34.9" customHeight="1" thickBot="1" x14ac:dyDescent="0.25">
      <c r="A72" s="89" t="s">
        <v>182</v>
      </c>
      <c r="B72" s="108" t="s">
        <v>323</v>
      </c>
      <c r="C72" s="89">
        <v>904</v>
      </c>
      <c r="D72" s="89" t="s">
        <v>324</v>
      </c>
      <c r="E72" s="141"/>
      <c r="F72" s="142"/>
      <c r="G72" s="49"/>
      <c r="H72" s="114">
        <f>H73</f>
        <v>30</v>
      </c>
      <c r="I72" s="114">
        <f>I73</f>
        <v>30</v>
      </c>
      <c r="J72" s="78">
        <f t="shared" si="0"/>
        <v>100</v>
      </c>
    </row>
    <row r="73" spans="1:10" ht="83.45" customHeight="1" thickBot="1" x14ac:dyDescent="0.25">
      <c r="A73" s="109" t="s">
        <v>185</v>
      </c>
      <c r="B73" s="110" t="s">
        <v>327</v>
      </c>
      <c r="C73" s="109">
        <v>904</v>
      </c>
      <c r="D73" s="109" t="s">
        <v>325</v>
      </c>
      <c r="E73" s="143" t="s">
        <v>326</v>
      </c>
      <c r="F73" s="144"/>
      <c r="G73" s="47"/>
      <c r="H73" s="48">
        <f>H74</f>
        <v>30</v>
      </c>
      <c r="I73" s="48">
        <f>I74</f>
        <v>30</v>
      </c>
      <c r="J73" s="78">
        <f t="shared" ref="J73:J74" si="2">(I73/H73)*100</f>
        <v>100</v>
      </c>
    </row>
    <row r="74" spans="1:10" ht="34.9" customHeight="1" thickBot="1" x14ac:dyDescent="0.25">
      <c r="A74" s="47" t="s">
        <v>188</v>
      </c>
      <c r="B74" s="62" t="s">
        <v>100</v>
      </c>
      <c r="C74" s="47">
        <v>904</v>
      </c>
      <c r="D74" s="91" t="s">
        <v>325</v>
      </c>
      <c r="E74" s="136" t="s">
        <v>326</v>
      </c>
      <c r="F74" s="137"/>
      <c r="G74" s="47">
        <v>200</v>
      </c>
      <c r="H74" s="48">
        <v>30</v>
      </c>
      <c r="I74" s="31">
        <v>30</v>
      </c>
      <c r="J74" s="78">
        <f t="shared" si="2"/>
        <v>100</v>
      </c>
    </row>
    <row r="75" spans="1:10" ht="15.6" customHeight="1" thickBot="1" x14ac:dyDescent="0.25">
      <c r="A75" s="52" t="s">
        <v>192</v>
      </c>
      <c r="B75" s="60" t="s">
        <v>183</v>
      </c>
      <c r="C75" s="50">
        <v>904</v>
      </c>
      <c r="D75" s="52" t="s">
        <v>184</v>
      </c>
      <c r="E75" s="138"/>
      <c r="F75" s="138"/>
      <c r="G75" s="50"/>
      <c r="H75" s="53">
        <f>H76+H79</f>
        <v>50</v>
      </c>
      <c r="I75" s="53">
        <f>I76+I79</f>
        <v>48</v>
      </c>
      <c r="J75" s="77">
        <f t="shared" ref="J75:J105" si="3">(I75/H75)*100</f>
        <v>96</v>
      </c>
    </row>
    <row r="76" spans="1:10" ht="37.15" customHeight="1" thickBot="1" x14ac:dyDescent="0.25">
      <c r="A76" s="58" t="s">
        <v>195</v>
      </c>
      <c r="B76" s="56" t="s">
        <v>186</v>
      </c>
      <c r="C76" s="45">
        <v>904</v>
      </c>
      <c r="D76" s="58" t="s">
        <v>187</v>
      </c>
      <c r="E76" s="139"/>
      <c r="F76" s="139"/>
      <c r="G76" s="45"/>
      <c r="H76" s="59">
        <f>H77</f>
        <v>20</v>
      </c>
      <c r="I76" s="59">
        <f>I77</f>
        <v>18</v>
      </c>
      <c r="J76" s="76">
        <f t="shared" si="3"/>
        <v>90</v>
      </c>
    </row>
    <row r="77" spans="1:10" ht="118.9" customHeight="1" thickBot="1" x14ac:dyDescent="0.25">
      <c r="A77" s="58" t="s">
        <v>198</v>
      </c>
      <c r="B77" s="56" t="s">
        <v>328</v>
      </c>
      <c r="C77" s="45">
        <v>904</v>
      </c>
      <c r="D77" s="58" t="s">
        <v>187</v>
      </c>
      <c r="E77" s="139">
        <v>4280000180</v>
      </c>
      <c r="F77" s="139"/>
      <c r="G77" s="45"/>
      <c r="H77" s="59">
        <f>H78</f>
        <v>20</v>
      </c>
      <c r="I77" s="59">
        <f>I78</f>
        <v>18</v>
      </c>
      <c r="J77" s="76">
        <f t="shared" si="3"/>
        <v>90</v>
      </c>
    </row>
    <row r="78" spans="1:10" ht="33.6" customHeight="1" thickBot="1" x14ac:dyDescent="0.25">
      <c r="A78" s="63" t="s">
        <v>200</v>
      </c>
      <c r="B78" s="62" t="s">
        <v>100</v>
      </c>
      <c r="C78" s="47">
        <v>904</v>
      </c>
      <c r="D78" s="63" t="s">
        <v>189</v>
      </c>
      <c r="E78" s="140">
        <v>4280000180</v>
      </c>
      <c r="F78" s="140"/>
      <c r="G78" s="47">
        <v>200</v>
      </c>
      <c r="H78" s="48">
        <v>20</v>
      </c>
      <c r="I78" s="31">
        <v>18</v>
      </c>
      <c r="J78" s="78">
        <f t="shared" si="3"/>
        <v>90</v>
      </c>
    </row>
    <row r="79" spans="1:10" ht="16.5" thickBot="1" x14ac:dyDescent="0.25">
      <c r="A79" s="58" t="s">
        <v>329</v>
      </c>
      <c r="B79" s="56" t="s">
        <v>190</v>
      </c>
      <c r="C79" s="45">
        <v>904</v>
      </c>
      <c r="D79" s="58" t="s">
        <v>191</v>
      </c>
      <c r="E79" s="139"/>
      <c r="F79" s="139"/>
      <c r="G79" s="45"/>
      <c r="H79" s="59">
        <f>H80</f>
        <v>30</v>
      </c>
      <c r="I79" s="59">
        <f>I80</f>
        <v>30</v>
      </c>
      <c r="J79" s="76">
        <f t="shared" si="3"/>
        <v>100</v>
      </c>
    </row>
    <row r="80" spans="1:10" ht="50.45" customHeight="1" thickBot="1" x14ac:dyDescent="0.25">
      <c r="A80" s="58" t="s">
        <v>330</v>
      </c>
      <c r="B80" s="56" t="s">
        <v>389</v>
      </c>
      <c r="C80" s="45">
        <v>904</v>
      </c>
      <c r="D80" s="58" t="s">
        <v>191</v>
      </c>
      <c r="E80" s="139">
        <v>4310000191</v>
      </c>
      <c r="F80" s="139"/>
      <c r="G80" s="45"/>
      <c r="H80" s="59">
        <f>H81</f>
        <v>30</v>
      </c>
      <c r="I80" s="59">
        <f>I81</f>
        <v>30</v>
      </c>
      <c r="J80" s="76">
        <f t="shared" si="3"/>
        <v>100</v>
      </c>
    </row>
    <row r="81" spans="1:10" ht="36" customHeight="1" thickBot="1" x14ac:dyDescent="0.25">
      <c r="A81" s="63" t="s">
        <v>331</v>
      </c>
      <c r="B81" s="62" t="s">
        <v>100</v>
      </c>
      <c r="C81" s="47">
        <v>904</v>
      </c>
      <c r="D81" s="63" t="s">
        <v>191</v>
      </c>
      <c r="E81" s="140">
        <v>4310000191</v>
      </c>
      <c r="F81" s="140"/>
      <c r="G81" s="47">
        <v>200</v>
      </c>
      <c r="H81" s="48">
        <v>30</v>
      </c>
      <c r="I81" s="31">
        <v>30</v>
      </c>
      <c r="J81" s="78">
        <f t="shared" si="3"/>
        <v>100</v>
      </c>
    </row>
    <row r="82" spans="1:10" ht="16.5" thickBot="1" x14ac:dyDescent="0.25">
      <c r="A82" s="52" t="s">
        <v>201</v>
      </c>
      <c r="B82" s="60" t="s">
        <v>193</v>
      </c>
      <c r="C82" s="50">
        <v>904</v>
      </c>
      <c r="D82" s="52" t="s">
        <v>194</v>
      </c>
      <c r="E82" s="138"/>
      <c r="F82" s="138"/>
      <c r="G82" s="50"/>
      <c r="H82" s="53">
        <f t="shared" ref="H82:I84" si="4">H83</f>
        <v>2306.6</v>
      </c>
      <c r="I82" s="53">
        <f t="shared" si="4"/>
        <v>2306.5</v>
      </c>
      <c r="J82" s="77">
        <f t="shared" si="3"/>
        <v>99.995664614584243</v>
      </c>
    </row>
    <row r="83" spans="1:10" ht="15.6" customHeight="1" thickBot="1" x14ac:dyDescent="0.25">
      <c r="A83" s="58" t="s">
        <v>203</v>
      </c>
      <c r="B83" s="56" t="s">
        <v>196</v>
      </c>
      <c r="C83" s="45">
        <v>904</v>
      </c>
      <c r="D83" s="58" t="s">
        <v>197</v>
      </c>
      <c r="E83" s="139"/>
      <c r="F83" s="139"/>
      <c r="G83" s="45"/>
      <c r="H83" s="59">
        <f>H84+H86</f>
        <v>2306.6</v>
      </c>
      <c r="I83" s="59">
        <f>I84+I86</f>
        <v>2306.5</v>
      </c>
      <c r="J83" s="76">
        <f t="shared" si="3"/>
        <v>99.995664614584243</v>
      </c>
    </row>
    <row r="84" spans="1:10" ht="52.15" customHeight="1" thickBot="1" x14ac:dyDescent="0.25">
      <c r="A84" s="58" t="s">
        <v>206</v>
      </c>
      <c r="B84" s="56" t="s">
        <v>199</v>
      </c>
      <c r="C84" s="45">
        <v>904</v>
      </c>
      <c r="D84" s="58" t="s">
        <v>197</v>
      </c>
      <c r="E84" s="139">
        <v>4500000200</v>
      </c>
      <c r="F84" s="139"/>
      <c r="G84" s="45"/>
      <c r="H84" s="59">
        <f t="shared" si="4"/>
        <v>1721.6</v>
      </c>
      <c r="I84" s="59">
        <f t="shared" si="4"/>
        <v>1721.5</v>
      </c>
      <c r="J84" s="76">
        <f t="shared" si="3"/>
        <v>99.994191449814124</v>
      </c>
    </row>
    <row r="85" spans="1:10" ht="38.450000000000003" customHeight="1" thickBot="1" x14ac:dyDescent="0.25">
      <c r="A85" s="63" t="s">
        <v>207</v>
      </c>
      <c r="B85" s="62" t="s">
        <v>100</v>
      </c>
      <c r="C85" s="47">
        <v>904</v>
      </c>
      <c r="D85" s="63" t="s">
        <v>197</v>
      </c>
      <c r="E85" s="140">
        <v>4500000200</v>
      </c>
      <c r="F85" s="140"/>
      <c r="G85" s="47">
        <v>200</v>
      </c>
      <c r="H85" s="48">
        <v>1721.6</v>
      </c>
      <c r="I85" s="31">
        <v>1721.5</v>
      </c>
      <c r="J85" s="78">
        <v>99.99</v>
      </c>
    </row>
    <row r="86" spans="1:10" ht="53.45" customHeight="1" thickBot="1" x14ac:dyDescent="0.25">
      <c r="A86" s="90" t="s">
        <v>332</v>
      </c>
      <c r="B86" s="56" t="s">
        <v>333</v>
      </c>
      <c r="C86" s="45">
        <v>904</v>
      </c>
      <c r="D86" s="90" t="s">
        <v>197</v>
      </c>
      <c r="E86" s="134" t="s">
        <v>334</v>
      </c>
      <c r="F86" s="135"/>
      <c r="G86" s="45"/>
      <c r="H86" s="59">
        <f>H87</f>
        <v>585</v>
      </c>
      <c r="I86" s="43">
        <f>I87</f>
        <v>585</v>
      </c>
      <c r="J86" s="76">
        <f t="shared" si="3"/>
        <v>100</v>
      </c>
    </row>
    <row r="87" spans="1:10" ht="38.450000000000003" customHeight="1" thickBot="1" x14ac:dyDescent="0.25">
      <c r="A87" s="91" t="s">
        <v>335</v>
      </c>
      <c r="B87" s="62" t="s">
        <v>100</v>
      </c>
      <c r="C87" s="47">
        <v>904</v>
      </c>
      <c r="D87" s="91" t="s">
        <v>197</v>
      </c>
      <c r="E87" s="136" t="s">
        <v>334</v>
      </c>
      <c r="F87" s="137"/>
      <c r="G87" s="47">
        <v>200</v>
      </c>
      <c r="H87" s="48">
        <v>585</v>
      </c>
      <c r="I87" s="31">
        <v>585</v>
      </c>
      <c r="J87" s="78">
        <f t="shared" si="3"/>
        <v>100</v>
      </c>
    </row>
    <row r="88" spans="1:10" ht="22.15" customHeight="1" thickBot="1" x14ac:dyDescent="0.25">
      <c r="A88" s="52" t="s">
        <v>214</v>
      </c>
      <c r="B88" s="60" t="s">
        <v>202</v>
      </c>
      <c r="C88" s="50">
        <v>904</v>
      </c>
      <c r="D88" s="52">
        <v>1000</v>
      </c>
      <c r="E88" s="138"/>
      <c r="F88" s="138"/>
      <c r="G88" s="50"/>
      <c r="H88" s="53">
        <f>H89+H92</f>
        <v>7657.3</v>
      </c>
      <c r="I88" s="53">
        <f>I89+I92</f>
        <v>7465.4530000000004</v>
      </c>
      <c r="J88" s="77">
        <f t="shared" si="3"/>
        <v>97.494586864821812</v>
      </c>
    </row>
    <row r="89" spans="1:10" ht="17.45" customHeight="1" thickBot="1" x14ac:dyDescent="0.25">
      <c r="A89" s="58" t="s">
        <v>216</v>
      </c>
      <c r="B89" s="56" t="s">
        <v>204</v>
      </c>
      <c r="C89" s="45">
        <v>904</v>
      </c>
      <c r="D89" s="71" t="s">
        <v>205</v>
      </c>
      <c r="E89" s="139"/>
      <c r="F89" s="139"/>
      <c r="G89" s="45"/>
      <c r="H89" s="59">
        <f>H90</f>
        <v>955.2</v>
      </c>
      <c r="I89" s="59">
        <f>I90</f>
        <v>955.149</v>
      </c>
      <c r="J89" s="76">
        <f t="shared" si="3"/>
        <v>99.9946608040201</v>
      </c>
    </row>
    <row r="90" spans="1:10" ht="58.9" customHeight="1" thickBot="1" x14ac:dyDescent="0.25">
      <c r="A90" s="58" t="s">
        <v>218</v>
      </c>
      <c r="B90" s="56" t="s">
        <v>336</v>
      </c>
      <c r="C90" s="45">
        <v>904</v>
      </c>
      <c r="D90" s="71" t="s">
        <v>205</v>
      </c>
      <c r="E90" s="139">
        <v>5050000230</v>
      </c>
      <c r="F90" s="139"/>
      <c r="G90" s="47"/>
      <c r="H90" s="59">
        <f>H91</f>
        <v>955.2</v>
      </c>
      <c r="I90" s="59">
        <f>I91</f>
        <v>955.149</v>
      </c>
      <c r="J90" s="76">
        <f t="shared" si="3"/>
        <v>99.9946608040201</v>
      </c>
    </row>
    <row r="91" spans="1:10" ht="32.25" thickBot="1" x14ac:dyDescent="0.25">
      <c r="A91" s="63" t="s">
        <v>219</v>
      </c>
      <c r="B91" s="62" t="s">
        <v>211</v>
      </c>
      <c r="C91" s="47">
        <v>904</v>
      </c>
      <c r="D91" s="72" t="s">
        <v>205</v>
      </c>
      <c r="E91" s="140">
        <v>5050000230</v>
      </c>
      <c r="F91" s="140"/>
      <c r="G91" s="47">
        <v>300</v>
      </c>
      <c r="H91" s="48">
        <v>955.2</v>
      </c>
      <c r="I91" s="31">
        <v>955.149</v>
      </c>
      <c r="J91" s="78">
        <f t="shared" si="3"/>
        <v>99.9946608040201</v>
      </c>
    </row>
    <row r="92" spans="1:10" ht="14.45" customHeight="1" thickBot="1" x14ac:dyDescent="0.25">
      <c r="A92" s="58" t="s">
        <v>337</v>
      </c>
      <c r="B92" s="56" t="s">
        <v>208</v>
      </c>
      <c r="C92" s="45">
        <v>904</v>
      </c>
      <c r="D92" s="58">
        <v>1004</v>
      </c>
      <c r="E92" s="139"/>
      <c r="F92" s="139"/>
      <c r="G92" s="45"/>
      <c r="H92" s="59">
        <f>H93+H95</f>
        <v>6702.1</v>
      </c>
      <c r="I92" s="59">
        <f>I93+I95</f>
        <v>6510.3040000000001</v>
      </c>
      <c r="J92" s="76">
        <f t="shared" si="3"/>
        <v>97.138270094448004</v>
      </c>
    </row>
    <row r="93" spans="1:10" ht="84" customHeight="1" thickBot="1" x14ac:dyDescent="0.25">
      <c r="A93" s="58" t="s">
        <v>338</v>
      </c>
      <c r="B93" s="56" t="s">
        <v>209</v>
      </c>
      <c r="C93" s="45">
        <v>904</v>
      </c>
      <c r="D93" s="58">
        <v>1004</v>
      </c>
      <c r="E93" s="139" t="s">
        <v>210</v>
      </c>
      <c r="F93" s="139"/>
      <c r="G93" s="68"/>
      <c r="H93" s="59">
        <f>H94</f>
        <v>3620.9</v>
      </c>
      <c r="I93" s="59">
        <f>I94</f>
        <v>3620.864</v>
      </c>
      <c r="J93" s="76">
        <f t="shared" si="3"/>
        <v>99.999005772045621</v>
      </c>
    </row>
    <row r="94" spans="1:10" ht="22.9" customHeight="1" thickBot="1" x14ac:dyDescent="0.25">
      <c r="A94" s="63" t="s">
        <v>339</v>
      </c>
      <c r="B94" s="62" t="s">
        <v>211</v>
      </c>
      <c r="C94" s="47">
        <v>904</v>
      </c>
      <c r="D94" s="63">
        <v>1004</v>
      </c>
      <c r="E94" s="140" t="s">
        <v>210</v>
      </c>
      <c r="F94" s="140"/>
      <c r="G94" s="47">
        <v>300</v>
      </c>
      <c r="H94" s="48">
        <v>3620.9</v>
      </c>
      <c r="I94" s="31">
        <v>3620.864</v>
      </c>
      <c r="J94" s="78">
        <f t="shared" si="3"/>
        <v>99.999005772045621</v>
      </c>
    </row>
    <row r="95" spans="1:10" ht="67.900000000000006" customHeight="1" thickBot="1" x14ac:dyDescent="0.25">
      <c r="A95" s="58" t="s">
        <v>340</v>
      </c>
      <c r="B95" s="56" t="s">
        <v>212</v>
      </c>
      <c r="C95" s="45">
        <v>904</v>
      </c>
      <c r="D95" s="58">
        <v>1004</v>
      </c>
      <c r="E95" s="139" t="s">
        <v>213</v>
      </c>
      <c r="F95" s="139"/>
      <c r="G95" s="68"/>
      <c r="H95" s="59">
        <f>H96</f>
        <v>3081.2</v>
      </c>
      <c r="I95" s="59">
        <f>I96</f>
        <v>2889.44</v>
      </c>
      <c r="J95" s="76">
        <f t="shared" si="3"/>
        <v>93.776450733480459</v>
      </c>
    </row>
    <row r="96" spans="1:10" ht="32.25" thickBot="1" x14ac:dyDescent="0.25">
      <c r="A96" s="63" t="s">
        <v>341</v>
      </c>
      <c r="B96" s="62" t="s">
        <v>211</v>
      </c>
      <c r="C96" s="47">
        <v>904</v>
      </c>
      <c r="D96" s="63">
        <v>1004</v>
      </c>
      <c r="E96" s="140" t="s">
        <v>213</v>
      </c>
      <c r="F96" s="140"/>
      <c r="G96" s="47">
        <v>300</v>
      </c>
      <c r="H96" s="48">
        <v>3081.2</v>
      </c>
      <c r="I96" s="31">
        <v>2889.44</v>
      </c>
      <c r="J96" s="78">
        <f t="shared" si="3"/>
        <v>93.776450733480459</v>
      </c>
    </row>
    <row r="97" spans="1:10" ht="18.600000000000001" customHeight="1" thickBot="1" x14ac:dyDescent="0.25">
      <c r="A97" s="52" t="s">
        <v>220</v>
      </c>
      <c r="B97" s="60" t="s">
        <v>215</v>
      </c>
      <c r="C97" s="50">
        <v>904</v>
      </c>
      <c r="D97" s="52">
        <v>1100</v>
      </c>
      <c r="E97" s="138"/>
      <c r="F97" s="138"/>
      <c r="G97" s="50"/>
      <c r="H97" s="53">
        <f t="shared" ref="H97:I99" si="5">H98</f>
        <v>478.7</v>
      </c>
      <c r="I97" s="53">
        <f t="shared" si="5"/>
        <v>478.6</v>
      </c>
      <c r="J97" s="77">
        <f t="shared" si="3"/>
        <v>99.979110089826619</v>
      </c>
    </row>
    <row r="98" spans="1:10" ht="18" customHeight="1" thickBot="1" x14ac:dyDescent="0.25">
      <c r="A98" s="58" t="s">
        <v>222</v>
      </c>
      <c r="B98" s="56" t="s">
        <v>217</v>
      </c>
      <c r="C98" s="45">
        <v>904</v>
      </c>
      <c r="D98" s="58">
        <v>1102</v>
      </c>
      <c r="E98" s="139"/>
      <c r="F98" s="139"/>
      <c r="G98" s="45"/>
      <c r="H98" s="59">
        <f t="shared" si="5"/>
        <v>478.7</v>
      </c>
      <c r="I98" s="59">
        <f t="shared" si="5"/>
        <v>478.6</v>
      </c>
      <c r="J98" s="76">
        <f t="shared" si="3"/>
        <v>99.979110089826619</v>
      </c>
    </row>
    <row r="99" spans="1:10" ht="55.15" customHeight="1" thickBot="1" x14ac:dyDescent="0.25">
      <c r="A99" s="58" t="s">
        <v>224</v>
      </c>
      <c r="B99" s="56" t="s">
        <v>342</v>
      </c>
      <c r="C99" s="45">
        <v>904</v>
      </c>
      <c r="D99" s="58">
        <v>1102</v>
      </c>
      <c r="E99" s="139">
        <v>5120000240</v>
      </c>
      <c r="F99" s="139"/>
      <c r="G99" s="45"/>
      <c r="H99" s="59">
        <f t="shared" si="5"/>
        <v>478.7</v>
      </c>
      <c r="I99" s="59">
        <f t="shared" si="5"/>
        <v>478.6</v>
      </c>
      <c r="J99" s="76">
        <f t="shared" si="3"/>
        <v>99.979110089826619</v>
      </c>
    </row>
    <row r="100" spans="1:10" ht="40.15" customHeight="1" thickBot="1" x14ac:dyDescent="0.25">
      <c r="A100" s="63" t="s">
        <v>225</v>
      </c>
      <c r="B100" s="62" t="s">
        <v>100</v>
      </c>
      <c r="C100" s="47">
        <v>904</v>
      </c>
      <c r="D100" s="63">
        <v>1102</v>
      </c>
      <c r="E100" s="140">
        <v>5120000240</v>
      </c>
      <c r="F100" s="140"/>
      <c r="G100" s="47">
        <v>200</v>
      </c>
      <c r="H100" s="48">
        <v>478.7</v>
      </c>
      <c r="I100" s="31">
        <v>478.6</v>
      </c>
      <c r="J100" s="78">
        <f t="shared" si="3"/>
        <v>99.979110089826619</v>
      </c>
    </row>
    <row r="101" spans="1:10" ht="16.5" thickBot="1" x14ac:dyDescent="0.25">
      <c r="A101" s="52" t="s">
        <v>343</v>
      </c>
      <c r="B101" s="60" t="s">
        <v>221</v>
      </c>
      <c r="C101" s="50">
        <v>904</v>
      </c>
      <c r="D101" s="52">
        <v>1200</v>
      </c>
      <c r="E101" s="138"/>
      <c r="F101" s="138"/>
      <c r="G101" s="50"/>
      <c r="H101" s="53">
        <f t="shared" ref="H101:I103" si="6">H102</f>
        <v>1000</v>
      </c>
      <c r="I101" s="53">
        <f t="shared" si="6"/>
        <v>992.1</v>
      </c>
      <c r="J101" s="77">
        <f t="shared" si="3"/>
        <v>99.21</v>
      </c>
    </row>
    <row r="102" spans="1:10" ht="25.15" customHeight="1" thickBot="1" x14ac:dyDescent="0.25">
      <c r="A102" s="58" t="s">
        <v>344</v>
      </c>
      <c r="B102" s="56" t="s">
        <v>223</v>
      </c>
      <c r="C102" s="45">
        <v>904</v>
      </c>
      <c r="D102" s="58">
        <v>1202</v>
      </c>
      <c r="E102" s="139"/>
      <c r="F102" s="139"/>
      <c r="G102" s="45"/>
      <c r="H102" s="59">
        <f t="shared" si="6"/>
        <v>1000</v>
      </c>
      <c r="I102" s="59">
        <f t="shared" si="6"/>
        <v>992.1</v>
      </c>
      <c r="J102" s="76">
        <f t="shared" si="3"/>
        <v>99.21</v>
      </c>
    </row>
    <row r="103" spans="1:10" ht="63" customHeight="1" thickBot="1" x14ac:dyDescent="0.25">
      <c r="A103" s="58" t="s">
        <v>345</v>
      </c>
      <c r="B103" s="56" t="s">
        <v>347</v>
      </c>
      <c r="C103" s="45">
        <v>904</v>
      </c>
      <c r="D103" s="58">
        <v>1202</v>
      </c>
      <c r="E103" s="139">
        <v>4570000250</v>
      </c>
      <c r="F103" s="139"/>
      <c r="G103" s="45"/>
      <c r="H103" s="59">
        <f t="shared" si="6"/>
        <v>1000</v>
      </c>
      <c r="I103" s="59">
        <f t="shared" si="6"/>
        <v>992.1</v>
      </c>
      <c r="J103" s="76">
        <f t="shared" si="3"/>
        <v>99.21</v>
      </c>
    </row>
    <row r="104" spans="1:10" ht="40.15" customHeight="1" thickBot="1" x14ac:dyDescent="0.25">
      <c r="A104" s="63" t="s">
        <v>346</v>
      </c>
      <c r="B104" s="62" t="s">
        <v>100</v>
      </c>
      <c r="C104" s="47">
        <v>904</v>
      </c>
      <c r="D104" s="63">
        <v>1202</v>
      </c>
      <c r="E104" s="140">
        <v>4570000250</v>
      </c>
      <c r="F104" s="140"/>
      <c r="G104" s="47">
        <v>200</v>
      </c>
      <c r="H104" s="48">
        <v>1000</v>
      </c>
      <c r="I104" s="31">
        <v>992.1</v>
      </c>
      <c r="J104" s="78">
        <f t="shared" si="3"/>
        <v>99.21</v>
      </c>
    </row>
    <row r="105" spans="1:10" ht="16.5" thickBot="1" x14ac:dyDescent="0.25">
      <c r="A105" s="58"/>
      <c r="B105" s="56" t="s">
        <v>25</v>
      </c>
      <c r="C105" s="45"/>
      <c r="D105" s="58"/>
      <c r="E105" s="139"/>
      <c r="F105" s="139"/>
      <c r="G105" s="45"/>
      <c r="H105" s="59">
        <f>H9+H43+H54+H58+H75+H82+H88+H97+H101+H72</f>
        <v>69587.5</v>
      </c>
      <c r="I105" s="59">
        <f>I9+I43+I54+I58+I75+I82+I88+I97+I101+I72</f>
        <v>67629.785000000003</v>
      </c>
      <c r="J105" s="76">
        <f t="shared" si="3"/>
        <v>97.186685827195987</v>
      </c>
    </row>
  </sheetData>
  <mergeCells count="103">
    <mergeCell ref="E101:F101"/>
    <mergeCell ref="E102:F102"/>
    <mergeCell ref="E103:F103"/>
    <mergeCell ref="E104:F104"/>
    <mergeCell ref="E105:F105"/>
    <mergeCell ref="B4:I4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1:F81"/>
    <mergeCell ref="E82:F82"/>
    <mergeCell ref="E83:F83"/>
    <mergeCell ref="E84:F84"/>
    <mergeCell ref="E85:F85"/>
    <mergeCell ref="E88:F88"/>
    <mergeCell ref="E77:F77"/>
    <mergeCell ref="E78:F78"/>
    <mergeCell ref="E79:F79"/>
    <mergeCell ref="E80:F80"/>
    <mergeCell ref="C1:J1"/>
    <mergeCell ref="C2:J2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3:F53"/>
    <mergeCell ref="E42:F42"/>
    <mergeCell ref="E43:F43"/>
    <mergeCell ref="E44:F44"/>
    <mergeCell ref="E45:F45"/>
    <mergeCell ref="E46:F46"/>
    <mergeCell ref="E47:F47"/>
    <mergeCell ref="E75:F75"/>
    <mergeCell ref="E76:F76"/>
    <mergeCell ref="E27:F27"/>
    <mergeCell ref="E28:F28"/>
    <mergeCell ref="E29:F29"/>
    <mergeCell ref="E72:F72"/>
    <mergeCell ref="E73:F73"/>
    <mergeCell ref="E74:F74"/>
    <mergeCell ref="E36:F36"/>
    <mergeCell ref="E37:F37"/>
    <mergeCell ref="E38:F38"/>
    <mergeCell ref="E39:F39"/>
    <mergeCell ref="E40:F40"/>
    <mergeCell ref="E41:F41"/>
    <mergeCell ref="E31:F31"/>
    <mergeCell ref="E32:F32"/>
    <mergeCell ref="E33:F33"/>
    <mergeCell ref="E34:F34"/>
    <mergeCell ref="E35:F35"/>
    <mergeCell ref="E58:F58"/>
    <mergeCell ref="E59:F59"/>
    <mergeCell ref="E48:F48"/>
    <mergeCell ref="E49:F49"/>
    <mergeCell ref="E50:F50"/>
    <mergeCell ref="E51:F51"/>
    <mergeCell ref="E52:F52"/>
    <mergeCell ref="E86:F86"/>
    <mergeCell ref="E87:F87"/>
    <mergeCell ref="E6:F6"/>
    <mergeCell ref="E7:F7"/>
    <mergeCell ref="E8:F8"/>
    <mergeCell ref="E9:F9"/>
    <mergeCell ref="E10:F10"/>
    <mergeCell ref="E11:F11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30:F30"/>
    <mergeCell ref="E24:F24"/>
    <mergeCell ref="E25:F25"/>
    <mergeCell ref="E26:F26"/>
  </mergeCells>
  <pageMargins left="0.78740157480314965" right="0.31496062992125984" top="0.74803149606299213" bottom="0.35433070866141736" header="0.31496062992125984" footer="0.31496062992125984"/>
  <pageSetup paperSize="9" scale="60" fitToHeight="0" orientation="portrait" verticalDpi="0" r:id="rId1"/>
  <headerFooter>
    <oddHeader>&amp;R&amp;"Times New Roman,полужирный"ПРОЕКТ
&amp;"Times New Roman,курсив"подготовил С.А. Лаптев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552B-3357-4468-AB72-92CE70094C4F}">
  <sheetPr>
    <pageSetUpPr fitToPage="1"/>
  </sheetPr>
  <dimension ref="A1:E35"/>
  <sheetViews>
    <sheetView tabSelected="1" zoomScale="120" zoomScaleNormal="120" workbookViewId="0">
      <selection activeCell="E31" sqref="E31"/>
    </sheetView>
  </sheetViews>
  <sheetFormatPr defaultColWidth="8.85546875" defaultRowHeight="11.25" x14ac:dyDescent="0.2"/>
  <cols>
    <col min="1" max="1" width="8.85546875" style="7"/>
    <col min="2" max="2" width="54.28515625" style="74" customWidth="1"/>
    <col min="3" max="3" width="15.85546875" style="7" customWidth="1"/>
    <col min="4" max="4" width="21.28515625" style="7" customWidth="1"/>
    <col min="5" max="5" width="18.7109375" style="7" customWidth="1"/>
    <col min="6" max="16384" width="8.85546875" style="7"/>
  </cols>
  <sheetData>
    <row r="1" spans="1:5" ht="15.75" x14ac:dyDescent="0.2">
      <c r="A1" s="116" t="s">
        <v>262</v>
      </c>
      <c r="B1" s="116"/>
      <c r="C1" s="116"/>
      <c r="D1" s="116"/>
      <c r="E1" s="116"/>
    </row>
    <row r="2" spans="1:5" ht="15.75" x14ac:dyDescent="0.2">
      <c r="A2" s="117" t="s">
        <v>280</v>
      </c>
      <c r="B2" s="117"/>
      <c r="C2" s="117"/>
      <c r="D2" s="117"/>
      <c r="E2" s="117"/>
    </row>
    <row r="3" spans="1:5" ht="15.75" x14ac:dyDescent="0.25">
      <c r="A3" s="39"/>
      <c r="B3" s="36"/>
      <c r="C3" s="8"/>
      <c r="D3" s="8"/>
      <c r="E3" s="8"/>
    </row>
    <row r="4" spans="1:5" ht="50.45" customHeight="1" x14ac:dyDescent="0.25">
      <c r="A4" s="39"/>
      <c r="B4" s="115" t="s">
        <v>351</v>
      </c>
      <c r="C4" s="115"/>
      <c r="D4" s="115"/>
      <c r="E4" s="115"/>
    </row>
    <row r="5" spans="1:5" ht="16.5" thickBot="1" x14ac:dyDescent="0.3">
      <c r="A5" s="39"/>
      <c r="B5" s="36"/>
      <c r="C5" s="39"/>
      <c r="D5" s="39"/>
      <c r="E5" s="39"/>
    </row>
    <row r="6" spans="1:5" ht="53.45" customHeight="1" thickBot="1" x14ac:dyDescent="0.25">
      <c r="A6" s="49"/>
      <c r="B6" s="50" t="s">
        <v>81</v>
      </c>
      <c r="C6" s="51" t="s">
        <v>263</v>
      </c>
      <c r="D6" s="53" t="s">
        <v>352</v>
      </c>
      <c r="E6" s="54" t="s">
        <v>353</v>
      </c>
    </row>
    <row r="7" spans="1:5" ht="39.6" customHeight="1" thickBot="1" x14ac:dyDescent="0.25">
      <c r="A7" s="55"/>
      <c r="B7" s="56" t="s">
        <v>86</v>
      </c>
      <c r="C7" s="57"/>
      <c r="D7" s="59">
        <f>D35</f>
        <v>69587.5</v>
      </c>
      <c r="E7" s="59">
        <f>E35</f>
        <v>67629.810999999987</v>
      </c>
    </row>
    <row r="8" spans="1:5" ht="16.5" thickBot="1" x14ac:dyDescent="0.25">
      <c r="A8" s="51">
        <v>1</v>
      </c>
      <c r="B8" s="60" t="s">
        <v>87</v>
      </c>
      <c r="C8" s="51" t="s">
        <v>45</v>
      </c>
      <c r="D8" s="53">
        <f>D9+D10+D11+D12+D13</f>
        <v>21975.5</v>
      </c>
      <c r="E8" s="53">
        <f>E9+E10+E11+E12+E13</f>
        <v>21767.984</v>
      </c>
    </row>
    <row r="9" spans="1:5" ht="48" thickBot="1" x14ac:dyDescent="0.25">
      <c r="A9" s="85" t="s">
        <v>30</v>
      </c>
      <c r="B9" s="62" t="s">
        <v>88</v>
      </c>
      <c r="C9" s="85" t="s">
        <v>89</v>
      </c>
      <c r="D9" s="48">
        <v>1380.1</v>
      </c>
      <c r="E9" s="48">
        <v>1378.3430000000001</v>
      </c>
    </row>
    <row r="10" spans="1:5" ht="66" customHeight="1" thickBot="1" x14ac:dyDescent="0.25">
      <c r="A10" s="85" t="s">
        <v>35</v>
      </c>
      <c r="B10" s="62" t="s">
        <v>93</v>
      </c>
      <c r="C10" s="85" t="s">
        <v>94</v>
      </c>
      <c r="D10" s="48">
        <v>4270.1000000000004</v>
      </c>
      <c r="E10" s="48">
        <v>4218.53</v>
      </c>
    </row>
    <row r="11" spans="1:5" ht="67.150000000000006" customHeight="1" thickBot="1" x14ac:dyDescent="0.25">
      <c r="A11" s="85" t="s">
        <v>38</v>
      </c>
      <c r="B11" s="62" t="s">
        <v>110</v>
      </c>
      <c r="C11" s="85" t="s">
        <v>111</v>
      </c>
      <c r="D11" s="67">
        <v>10320.5</v>
      </c>
      <c r="E11" s="67">
        <v>10267.914000000001</v>
      </c>
    </row>
    <row r="12" spans="1:5" ht="19.899999999999999" customHeight="1" thickBot="1" x14ac:dyDescent="0.25">
      <c r="A12" s="85" t="s">
        <v>126</v>
      </c>
      <c r="B12" s="62" t="s">
        <v>127</v>
      </c>
      <c r="C12" s="85" t="s">
        <v>128</v>
      </c>
      <c r="D12" s="48">
        <v>50</v>
      </c>
      <c r="E12" s="48">
        <v>0</v>
      </c>
    </row>
    <row r="13" spans="1:5" ht="21" customHeight="1" thickBot="1" x14ac:dyDescent="0.25">
      <c r="A13" s="85" t="s">
        <v>133</v>
      </c>
      <c r="B13" s="62" t="s">
        <v>134</v>
      </c>
      <c r="C13" s="85" t="s">
        <v>135</v>
      </c>
      <c r="D13" s="48">
        <v>5954.8</v>
      </c>
      <c r="E13" s="48">
        <v>5903.1970000000001</v>
      </c>
    </row>
    <row r="14" spans="1:5" ht="32.25" thickBot="1" x14ac:dyDescent="0.25">
      <c r="A14" s="51" t="s">
        <v>40</v>
      </c>
      <c r="B14" s="60" t="s">
        <v>150</v>
      </c>
      <c r="C14" s="51" t="s">
        <v>151</v>
      </c>
      <c r="D14" s="53">
        <f>D15+D16</f>
        <v>205</v>
      </c>
      <c r="E14" s="53">
        <f>E15+E16</f>
        <v>203.827</v>
      </c>
    </row>
    <row r="15" spans="1:5" ht="48" thickBot="1" x14ac:dyDescent="0.25">
      <c r="A15" s="85" t="s">
        <v>42</v>
      </c>
      <c r="B15" s="62" t="s">
        <v>308</v>
      </c>
      <c r="C15" s="85" t="s">
        <v>309</v>
      </c>
      <c r="D15" s="48">
        <v>30</v>
      </c>
      <c r="E15" s="48">
        <v>30</v>
      </c>
    </row>
    <row r="16" spans="1:5" ht="37.15" customHeight="1" thickBot="1" x14ac:dyDescent="0.25">
      <c r="A16" s="85" t="s">
        <v>154</v>
      </c>
      <c r="B16" s="62" t="s">
        <v>155</v>
      </c>
      <c r="C16" s="85" t="s">
        <v>156</v>
      </c>
      <c r="D16" s="48">
        <v>175</v>
      </c>
      <c r="E16" s="48">
        <v>173.827</v>
      </c>
    </row>
    <row r="17" spans="1:5" ht="21" customHeight="1" thickBot="1" x14ac:dyDescent="0.25">
      <c r="A17" s="51" t="s">
        <v>46</v>
      </c>
      <c r="B17" s="60" t="s">
        <v>162</v>
      </c>
      <c r="C17" s="51" t="s">
        <v>163</v>
      </c>
      <c r="D17" s="53">
        <f t="shared" ref="D17:E17" si="0">D18</f>
        <v>79.5</v>
      </c>
      <c r="E17" s="53">
        <f t="shared" si="0"/>
        <v>79.44</v>
      </c>
    </row>
    <row r="18" spans="1:5" ht="19.899999999999999" customHeight="1" thickBot="1" x14ac:dyDescent="0.25">
      <c r="A18" s="85" t="s">
        <v>47</v>
      </c>
      <c r="B18" s="62" t="s">
        <v>164</v>
      </c>
      <c r="C18" s="85" t="s">
        <v>165</v>
      </c>
      <c r="D18" s="48">
        <v>79.5</v>
      </c>
      <c r="E18" s="48">
        <v>79.44</v>
      </c>
    </row>
    <row r="19" spans="1:5" ht="16.5" thickBot="1" x14ac:dyDescent="0.25">
      <c r="A19" s="51" t="s">
        <v>72</v>
      </c>
      <c r="B19" s="60" t="s">
        <v>168</v>
      </c>
      <c r="C19" s="51" t="s">
        <v>169</v>
      </c>
      <c r="D19" s="53">
        <f>D20</f>
        <v>35804.9</v>
      </c>
      <c r="E19" s="53">
        <f>E20</f>
        <v>34257.942000000003</v>
      </c>
    </row>
    <row r="20" spans="1:5" ht="19.149999999999999" customHeight="1" thickBot="1" x14ac:dyDescent="0.25">
      <c r="A20" s="85" t="s">
        <v>73</v>
      </c>
      <c r="B20" s="62" t="s">
        <v>170</v>
      </c>
      <c r="C20" s="85" t="s">
        <v>171</v>
      </c>
      <c r="D20" s="48">
        <v>35804.9</v>
      </c>
      <c r="E20" s="48">
        <v>34257.942000000003</v>
      </c>
    </row>
    <row r="21" spans="1:5" ht="19.149999999999999" customHeight="1" thickBot="1" x14ac:dyDescent="0.25">
      <c r="A21" s="51" t="s">
        <v>182</v>
      </c>
      <c r="B21" s="60" t="s">
        <v>323</v>
      </c>
      <c r="C21" s="88" t="s">
        <v>350</v>
      </c>
      <c r="D21" s="53">
        <f>D22</f>
        <v>30</v>
      </c>
      <c r="E21" s="53">
        <f>E22</f>
        <v>30</v>
      </c>
    </row>
    <row r="22" spans="1:5" ht="21.6" customHeight="1" thickBot="1" x14ac:dyDescent="0.25">
      <c r="A22" s="85" t="s">
        <v>185</v>
      </c>
      <c r="B22" s="62" t="s">
        <v>390</v>
      </c>
      <c r="C22" s="86" t="s">
        <v>325</v>
      </c>
      <c r="D22" s="48">
        <v>30</v>
      </c>
      <c r="E22" s="48">
        <v>30</v>
      </c>
    </row>
    <row r="23" spans="1:5" ht="18" customHeight="1" thickBot="1" x14ac:dyDescent="0.25">
      <c r="A23" s="88">
        <v>6</v>
      </c>
      <c r="B23" s="60" t="s">
        <v>183</v>
      </c>
      <c r="C23" s="51" t="s">
        <v>278</v>
      </c>
      <c r="D23" s="53">
        <f>D24+D25</f>
        <v>50</v>
      </c>
      <c r="E23" s="53">
        <f>E24+E25</f>
        <v>48</v>
      </c>
    </row>
    <row r="24" spans="1:5" ht="34.15" customHeight="1" thickBot="1" x14ac:dyDescent="0.25">
      <c r="A24" s="86" t="s">
        <v>195</v>
      </c>
      <c r="B24" s="62" t="s">
        <v>186</v>
      </c>
      <c r="C24" s="85" t="s">
        <v>189</v>
      </c>
      <c r="D24" s="48">
        <v>20</v>
      </c>
      <c r="E24" s="48">
        <v>18</v>
      </c>
    </row>
    <row r="25" spans="1:5" ht="21.6" customHeight="1" thickBot="1" x14ac:dyDescent="0.25">
      <c r="A25" s="86" t="s">
        <v>329</v>
      </c>
      <c r="B25" s="62" t="s">
        <v>190</v>
      </c>
      <c r="C25" s="85" t="s">
        <v>191</v>
      </c>
      <c r="D25" s="48">
        <v>30</v>
      </c>
      <c r="E25" s="48">
        <v>30</v>
      </c>
    </row>
    <row r="26" spans="1:5" ht="17.45" customHeight="1" thickBot="1" x14ac:dyDescent="0.25">
      <c r="A26" s="51" t="s">
        <v>201</v>
      </c>
      <c r="B26" s="60" t="s">
        <v>193</v>
      </c>
      <c r="C26" s="51" t="s">
        <v>194</v>
      </c>
      <c r="D26" s="53">
        <f t="shared" ref="D26:E26" si="1">D27</f>
        <v>2306.6</v>
      </c>
      <c r="E26" s="53">
        <f t="shared" si="1"/>
        <v>2306.502</v>
      </c>
    </row>
    <row r="27" spans="1:5" ht="20.45" customHeight="1" thickBot="1" x14ac:dyDescent="0.25">
      <c r="A27" s="85" t="s">
        <v>203</v>
      </c>
      <c r="B27" s="62" t="s">
        <v>196</v>
      </c>
      <c r="C27" s="85" t="s">
        <v>197</v>
      </c>
      <c r="D27" s="48">
        <v>2306.6</v>
      </c>
      <c r="E27" s="48">
        <v>2306.502</v>
      </c>
    </row>
    <row r="28" spans="1:5" ht="18.600000000000001" customHeight="1" thickBot="1" x14ac:dyDescent="0.25">
      <c r="A28" s="84" t="s">
        <v>214</v>
      </c>
      <c r="B28" s="60" t="s">
        <v>202</v>
      </c>
      <c r="C28" s="51">
        <v>1000</v>
      </c>
      <c r="D28" s="53">
        <f>D29+D30</f>
        <v>7657.3</v>
      </c>
      <c r="E28" s="53">
        <f>E29+E30</f>
        <v>7465.4530000000004</v>
      </c>
    </row>
    <row r="29" spans="1:5" ht="19.149999999999999" customHeight="1" thickBot="1" x14ac:dyDescent="0.25">
      <c r="A29" s="85" t="s">
        <v>216</v>
      </c>
      <c r="B29" s="62" t="s">
        <v>204</v>
      </c>
      <c r="C29" s="72" t="s">
        <v>205</v>
      </c>
      <c r="D29" s="48">
        <v>955.2</v>
      </c>
      <c r="E29" s="48">
        <v>955.149</v>
      </c>
    </row>
    <row r="30" spans="1:5" ht="19.149999999999999" customHeight="1" thickBot="1" x14ac:dyDescent="0.25">
      <c r="A30" s="85" t="s">
        <v>337</v>
      </c>
      <c r="B30" s="62" t="s">
        <v>208</v>
      </c>
      <c r="C30" s="85">
        <v>1004</v>
      </c>
      <c r="D30" s="48">
        <v>6702.1</v>
      </c>
      <c r="E30" s="48">
        <v>6510.3040000000001</v>
      </c>
    </row>
    <row r="31" spans="1:5" ht="18.600000000000001" customHeight="1" thickBot="1" x14ac:dyDescent="0.25">
      <c r="A31" s="51" t="s">
        <v>220</v>
      </c>
      <c r="B31" s="60" t="s">
        <v>215</v>
      </c>
      <c r="C31" s="51">
        <v>1100</v>
      </c>
      <c r="D31" s="53">
        <f t="shared" ref="D31:E31" si="2">D32</f>
        <v>478.7</v>
      </c>
      <c r="E31" s="53">
        <f t="shared" si="2"/>
        <v>478.608</v>
      </c>
    </row>
    <row r="32" spans="1:5" ht="18" customHeight="1" thickBot="1" x14ac:dyDescent="0.25">
      <c r="A32" s="85" t="s">
        <v>222</v>
      </c>
      <c r="B32" s="62" t="s">
        <v>279</v>
      </c>
      <c r="C32" s="85">
        <v>1102</v>
      </c>
      <c r="D32" s="48">
        <v>478.7</v>
      </c>
      <c r="E32" s="48">
        <v>478.608</v>
      </c>
    </row>
    <row r="33" spans="1:5" ht="19.899999999999999" customHeight="1" thickBot="1" x14ac:dyDescent="0.25">
      <c r="A33" s="51" t="s">
        <v>343</v>
      </c>
      <c r="B33" s="60" t="s">
        <v>221</v>
      </c>
      <c r="C33" s="51">
        <v>1200</v>
      </c>
      <c r="D33" s="53">
        <f t="shared" ref="D33:E33" si="3">D34</f>
        <v>1000</v>
      </c>
      <c r="E33" s="53">
        <f t="shared" si="3"/>
        <v>992.05499999999995</v>
      </c>
    </row>
    <row r="34" spans="1:5" ht="19.899999999999999" customHeight="1" thickBot="1" x14ac:dyDescent="0.25">
      <c r="A34" s="86" t="s">
        <v>344</v>
      </c>
      <c r="B34" s="62" t="s">
        <v>223</v>
      </c>
      <c r="C34" s="85">
        <v>1202</v>
      </c>
      <c r="D34" s="48">
        <v>1000</v>
      </c>
      <c r="E34" s="48">
        <v>992.05499999999995</v>
      </c>
    </row>
    <row r="35" spans="1:5" ht="17.45" customHeight="1" thickBot="1" x14ac:dyDescent="0.25">
      <c r="A35" s="88"/>
      <c r="B35" s="60" t="s">
        <v>25</v>
      </c>
      <c r="C35" s="88"/>
      <c r="D35" s="53">
        <f>D8+D14+D17+D19+D23+D26+D28+D31+D33+D21</f>
        <v>69587.5</v>
      </c>
      <c r="E35" s="53">
        <f>E8+E14+E17+E19+E23+E26+E28+E31+E33+E21</f>
        <v>67629.810999999987</v>
      </c>
    </row>
  </sheetData>
  <mergeCells count="3">
    <mergeCell ref="A1:E1"/>
    <mergeCell ref="A2:E2"/>
    <mergeCell ref="B4:E4"/>
  </mergeCells>
  <pageMargins left="0.78740157480314965" right="0.31496062992125984" top="0.74803149606299213" bottom="0.35433070866141736" header="0.31496062992125984" footer="0.31496062992125984"/>
  <pageSetup paperSize="9" scale="76" fitToHeight="0" orientation="portrait" verticalDpi="0" r:id="rId1"/>
  <headerFooter>
    <oddHeader>&amp;R&amp;"Times New Roman,полужирный"ПРОЕКТ&amp;10
&amp;"Times New Roman,курсив"&amp;11подготовил С.А. Лаптев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E624-ED0C-41BA-8987-534CD4A36A2E}">
  <sheetPr>
    <pageSetUpPr fitToPage="1"/>
  </sheetPr>
  <dimension ref="A1:D13"/>
  <sheetViews>
    <sheetView topLeftCell="A10" zoomScaleNormal="100" workbookViewId="0">
      <selection activeCell="J9" sqref="J9"/>
    </sheetView>
  </sheetViews>
  <sheetFormatPr defaultRowHeight="15.75" x14ac:dyDescent="0.25"/>
  <cols>
    <col min="1" max="1" width="28.42578125" style="19" customWidth="1"/>
    <col min="2" max="2" width="45.5703125" style="19" customWidth="1"/>
    <col min="3" max="3" width="17.7109375" style="19" customWidth="1"/>
    <col min="4" max="4" width="17.28515625" style="19" customWidth="1"/>
  </cols>
  <sheetData>
    <row r="1" spans="1:4" x14ac:dyDescent="0.25">
      <c r="A1" s="116" t="s">
        <v>264</v>
      </c>
      <c r="B1" s="116"/>
      <c r="C1" s="116"/>
      <c r="D1" s="116"/>
    </row>
    <row r="2" spans="1:4" x14ac:dyDescent="0.25">
      <c r="A2" s="117" t="s">
        <v>280</v>
      </c>
      <c r="B2" s="117"/>
      <c r="C2" s="117"/>
      <c r="D2" s="117"/>
    </row>
    <row r="3" spans="1:4" x14ac:dyDescent="0.25">
      <c r="A3" s="79"/>
    </row>
    <row r="4" spans="1:4" ht="54" customHeight="1" x14ac:dyDescent="0.25">
      <c r="A4" s="115" t="s">
        <v>349</v>
      </c>
      <c r="B4" s="115"/>
      <c r="C4" s="115"/>
      <c r="D4" s="115"/>
    </row>
    <row r="5" spans="1:4" ht="16.5" thickBot="1" x14ac:dyDescent="0.3">
      <c r="A5" s="80"/>
    </row>
    <row r="6" spans="1:4" ht="42.6" customHeight="1" thickBot="1" x14ac:dyDescent="0.3">
      <c r="A6" s="45" t="s">
        <v>240</v>
      </c>
      <c r="B6" s="45" t="s">
        <v>81</v>
      </c>
      <c r="C6" s="45" t="s">
        <v>265</v>
      </c>
      <c r="D6" s="45" t="s">
        <v>266</v>
      </c>
    </row>
    <row r="7" spans="1:4" ht="39" customHeight="1" thickBot="1" x14ac:dyDescent="0.3">
      <c r="A7" s="45" t="s">
        <v>267</v>
      </c>
      <c r="B7" s="81" t="s">
        <v>268</v>
      </c>
      <c r="C7" s="59">
        <v>1624.5</v>
      </c>
      <c r="D7" s="59">
        <v>1345.3</v>
      </c>
    </row>
    <row r="8" spans="1:4" ht="39.6" customHeight="1" thickBot="1" x14ac:dyDescent="0.3">
      <c r="A8" s="45" t="s">
        <v>233</v>
      </c>
      <c r="B8" s="81" t="s">
        <v>269</v>
      </c>
      <c r="C8" s="59">
        <v>1624.5</v>
      </c>
      <c r="D8" s="59">
        <v>1345.3</v>
      </c>
    </row>
    <row r="9" spans="1:4" ht="32.25" thickBot="1" x14ac:dyDescent="0.3">
      <c r="A9" s="47" t="s">
        <v>270</v>
      </c>
      <c r="B9" s="82" t="s">
        <v>271</v>
      </c>
      <c r="C9" s="48">
        <v>1624.5</v>
      </c>
      <c r="D9" s="48">
        <v>1345.3</v>
      </c>
    </row>
    <row r="10" spans="1:4" ht="34.9" customHeight="1" thickBot="1" x14ac:dyDescent="0.3">
      <c r="A10" s="47" t="s">
        <v>272</v>
      </c>
      <c r="B10" s="82" t="s">
        <v>273</v>
      </c>
      <c r="C10" s="48">
        <v>1624.5</v>
      </c>
      <c r="D10" s="48">
        <v>1345.3</v>
      </c>
    </row>
    <row r="11" spans="1:4" ht="63.75" thickBot="1" x14ac:dyDescent="0.3">
      <c r="A11" s="47" t="s">
        <v>274</v>
      </c>
      <c r="B11" s="82" t="s">
        <v>275</v>
      </c>
      <c r="C11" s="48">
        <v>1624.5</v>
      </c>
      <c r="D11" s="48">
        <v>1345.3</v>
      </c>
    </row>
    <row r="12" spans="1:4" ht="16.5" thickBot="1" x14ac:dyDescent="0.3">
      <c r="A12" s="145" t="s">
        <v>276</v>
      </c>
      <c r="B12" s="145"/>
      <c r="C12" s="59">
        <v>1624.5</v>
      </c>
      <c r="D12" s="59">
        <v>1345.3</v>
      </c>
    </row>
    <row r="13" spans="1:4" x14ac:dyDescent="0.25">
      <c r="A13" s="83"/>
    </row>
  </sheetData>
  <mergeCells count="4">
    <mergeCell ref="A12:B12"/>
    <mergeCell ref="A4:D4"/>
    <mergeCell ref="A1:D1"/>
    <mergeCell ref="A2:D2"/>
  </mergeCells>
  <pageMargins left="0.78740157480314965" right="0.31496062992125984" top="0.74803149606299213" bottom="0.35433070866141736" header="0.31496062992125984" footer="0.31496062992125984"/>
  <pageSetup paperSize="9" scale="83" fitToHeight="0" orientation="portrait" verticalDpi="0" r:id="rId1"/>
  <headerFooter>
    <oddHeader>&amp;R&amp;"Times New Roman,полужирный"ПРОЕКТ&amp;10
&amp;"Times New Roman,курсив"&amp;11подготовил С.А. Лаптев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Приложение № 1 Доходы</vt:lpstr>
      <vt:lpstr>Приложение № 1 Расходы</vt:lpstr>
      <vt:lpstr>Приложение № 1 Источники</vt:lpstr>
      <vt:lpstr>Приложение № 2</vt:lpstr>
      <vt:lpstr>Приложение № 3</vt:lpstr>
      <vt:lpstr>Приложение № 4</vt:lpstr>
      <vt:lpstr>Приложение № 5</vt:lpstr>
      <vt:lpstr>'Приложение № 1 Доходы'!Область_печати</vt:lpstr>
      <vt:lpstr>'Приложение № 1 Источники'!Область_печати</vt:lpstr>
      <vt:lpstr>'Приложение № 1 Расходы'!Область_печати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  <vt:lpstr>'Приложение №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2022-03-28T15:35:50Z</cp:lastPrinted>
  <dcterms:created xsi:type="dcterms:W3CDTF">2015-06-05T18:19:34Z</dcterms:created>
  <dcterms:modified xsi:type="dcterms:W3CDTF">2022-06-21T13:06:30Z</dcterms:modified>
</cp:coreProperties>
</file>