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heet1" sheetId="1" r:id="rId1"/>
  </sheets>
  <definedNames>
    <definedName name="_xlnm.Print_Area" localSheetId="0">Sheet1!$A$1:$I$113</definedName>
  </definedNames>
  <calcPr calcId="144525"/>
</workbook>
</file>

<file path=xl/sharedStrings.xml><?xml version="1.0" encoding="utf-8"?>
<sst xmlns="http://schemas.openxmlformats.org/spreadsheetml/2006/main" count="350" uniqueCount="231">
  <si>
    <t>Приложение 1</t>
  </si>
  <si>
    <t xml:space="preserve">к проекту Решения МС МО МО Семеновский </t>
  </si>
  <si>
    <r>
      <rPr>
        <sz val="9"/>
        <color rgb="FF000000"/>
        <rFont val="Times New Roman"/>
        <charset val="134"/>
      </rPr>
      <t>Приложение № 2</t>
    </r>
  </si>
  <si>
    <t xml:space="preserve"> к  Решению МС МО МО Семеновский от 22.12.2023 г. № 5-2</t>
  </si>
  <si>
    <t>"Об утверждении бюджета внутригородского муниципального образования города федерального значения Санкт-Петербург</t>
  </si>
  <si>
    <t>муниципальный округ Семеновский на 2024 год и плановый период 2025 и 2026 годов."</t>
  </si>
  <si>
    <r>
      <rPr>
        <b/>
        <sz val="12"/>
        <color rgb="FF000000"/>
        <rFont val="Times New Roman"/>
        <charset val="134"/>
      </rPr>
      <t>Ведомственная структура расходов бюджета внутригородского муниципального образования 
города федерального значения Санкт-Петербург муниципальный округ Семеновский
на 2024 год и плановый период 2025 и 2026 гг.</t>
    </r>
    <r>
      <rPr>
        <sz val="10"/>
        <rFont val="宋体"/>
        <charset val="134"/>
      </rPr>
      <t xml:space="preserve">                                                                                                                                                               </t>
    </r>
  </si>
  <si>
    <r>
      <rPr>
        <sz val="12"/>
        <color rgb="FF000000"/>
        <rFont val="Times New Roman"/>
        <charset val="134"/>
      </rPr>
      <t>(тыс. руб.)</t>
    </r>
  </si>
  <si>
    <r>
      <rPr>
        <b/>
        <sz val="10"/>
        <color rgb="FF000000"/>
        <rFont val="Times New Roman"/>
        <charset val="134"/>
      </rPr>
      <t>Наименование</t>
    </r>
  </si>
  <si>
    <r>
      <rPr>
        <b/>
        <sz val="10"/>
        <color rgb="FF000000"/>
        <rFont val="Times New Roman"/>
        <charset val="134"/>
      </rPr>
      <t>ГРБС</t>
    </r>
  </si>
  <si>
    <r>
      <rPr>
        <b/>
        <sz val="10"/>
        <color rgb="FF000000"/>
        <rFont val="Times New Roman"/>
        <charset val="134"/>
      </rPr>
      <t>Раздел</t>
    </r>
  </si>
  <si>
    <r>
      <rPr>
        <b/>
        <sz val="10"/>
        <color rgb="FF000000"/>
        <rFont val="Times New Roman"/>
        <charset val="134"/>
      </rPr>
      <t>Целевая статья</t>
    </r>
  </si>
  <si>
    <r>
      <rPr>
        <b/>
        <sz val="10"/>
        <color rgb="FF000000"/>
        <rFont val="Times New Roman"/>
        <charset val="134"/>
      </rPr>
      <t>Вид расходов</t>
    </r>
  </si>
  <si>
    <t>2024 год</t>
  </si>
  <si>
    <r>
      <rPr>
        <b/>
        <sz val="10"/>
        <color rgb="FF000000"/>
        <rFont val="Times New Roman"/>
        <charset val="134"/>
      </rPr>
      <t>Плановый период</t>
    </r>
  </si>
  <si>
    <t>2025 год</t>
  </si>
  <si>
    <t>2026 год</t>
  </si>
  <si>
    <t>Местная администрация Муниципального образования муниципальный округ Семеновский</t>
  </si>
  <si>
    <t>Муниципальный совет Муниципального образования Муниципальный округ Семеновский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</si>
  <si>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</si>
  <si>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</si>
  <si>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</si>
  <si>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</si>
  <si>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</si>
  <si>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</t>
  </si>
  <si>
    <t>Глава Муниципального образования</t>
  </si>
  <si>
    <t>0020000010</t>
  </si>
  <si>
    <t>1.1.1.1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</si>
  <si>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</si>
  <si>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</si>
  <si>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</si>
  <si>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</si>
  <si>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</t>
  </si>
  <si>
    <t>Аппарат представительного органа  муниципального образования</t>
  </si>
  <si>
    <t>0020000021</t>
  </si>
  <si>
    <t>1.2.1.1</t>
  </si>
  <si>
    <t>020000021</t>
  </si>
  <si>
    <t>1.2.1.2</t>
  </si>
  <si>
    <t>Закупка товаров, работ и услуг для обеспечения государственных (муниципальных) нужд</t>
  </si>
  <si>
    <t>1.2.1.3</t>
  </si>
  <si>
    <t>Иные бюджетные ассигнования</t>
  </si>
  <si>
    <t>1.2.2</t>
  </si>
  <si>
    <t>Компенсация депутатам, осуществляющим свои полномочия  на непостоянной основе</t>
  </si>
  <si>
    <t>0020000022</t>
  </si>
  <si>
    <t>1.2.2.1</t>
  </si>
  <si>
    <t>020000022</t>
  </si>
  <si>
    <t>1.2.3</t>
  </si>
  <si>
    <t>Уплата членских взносов на осуществление деятельности  Совета муниципальных образований Санкт-Петербурга и содержание его органов</t>
  </si>
  <si>
    <t>0920000440</t>
  </si>
  <si>
    <t>1.2.3.1</t>
  </si>
  <si>
    <t>1.3</t>
  </si>
  <si>
    <t>Функционирование Правительства Российской Федерации, высших  исполнительных органов субъектов Российской Федерации, местных администраций</t>
  </si>
  <si>
    <t>0104</t>
  </si>
  <si>
    <t>1.3.1</t>
  </si>
  <si>
    <t>Глава Местной администрации (исполнительно-распорядительного органа муниципального образования)</t>
  </si>
  <si>
    <t>0020000031</t>
  </si>
  <si>
    <t>1.3.1.1</t>
  </si>
  <si>
    <t>1.3.2</t>
  </si>
  <si>
    <t>Содержание и обеспечение деятельности Местной администрации по решению вопросов местного значения</t>
  </si>
  <si>
    <t>0020000032</t>
  </si>
  <si>
    <t>1.3.2.1</t>
  </si>
  <si>
    <t>1.3.2.2</t>
  </si>
  <si>
    <t>1.3.2.3</t>
  </si>
  <si>
    <t>1.3.3</t>
  </si>
  <si>
    <t>Расходы на исполнение государственного полномочия  по организации и осуществлению деятельности по опеке и попечительству за счет субвенции из бюджета Санкт-Петербурга</t>
  </si>
  <si>
    <t>00200G0850</t>
  </si>
  <si>
    <t>1.3.3.1</t>
  </si>
  <si>
    <t>1.3.3.2</t>
  </si>
  <si>
    <t>1.4</t>
  </si>
  <si>
    <t>Резервные фонды</t>
  </si>
  <si>
    <t>0111</t>
  </si>
  <si>
    <t>1.4.1</t>
  </si>
  <si>
    <t>Резервный фонд  Местной администрации</t>
  </si>
  <si>
    <t>0700000060</t>
  </si>
  <si>
    <t>1.4.1.1</t>
  </si>
  <si>
    <t>1.5</t>
  </si>
  <si>
    <t>Другие общегосударственные вопросы</t>
  </si>
  <si>
    <t>0113</t>
  </si>
  <si>
    <t>1.5.1</t>
  </si>
  <si>
    <t>Формирование архивных фондов органов местного самоуправления, муниципальных предприятий и учреждений</t>
  </si>
  <si>
    <t>0900000070</t>
  </si>
  <si>
    <t>1.5.1.1</t>
  </si>
  <si>
    <t>1.5.2</t>
  </si>
  <si>
    <t>Расходы на исполнение  государственного полномочия  по составлению  протоколов об административных правонарушениях     за счет субвенции из бюджета               Санкт-Петербурга</t>
  </si>
  <si>
    <t>09200G0100</t>
  </si>
  <si>
    <t>1.5.2.1</t>
  </si>
  <si>
    <t>1.5.3</t>
  </si>
  <si>
    <t>Содержание и финансовое обеспечение деятельности муниципального казенного учреждения "Семеновское"</t>
  </si>
  <si>
    <t>0920600462</t>
  </si>
  <si>
    <t>1.5.3.1</t>
  </si>
  <si>
    <t>1.5.3.2</t>
  </si>
  <si>
    <t>2</t>
  </si>
  <si>
    <t>НАЦИОНАЛЬНАЯ 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</si>
  <si>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</si>
  <si>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</si>
  <si>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</si>
  <si>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</si>
  <si>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2.1.1</t>
  </si>
  <si>
    <t>Проведение подготовки и обучения неработающего населения способам защиты и действий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</si>
  <si>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</si>
  <si>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2.2</t>
  </si>
  <si>
    <t>Другие вопросы в области национальной безопасности и правоохранительной деятельности</t>
  </si>
  <si>
    <t>0314</t>
  </si>
  <si>
    <t>2.2.1</t>
  </si>
  <si>
    <t xml:space="preserve">Участие в 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 </t>
  </si>
  <si>
    <t>7960000520</t>
  </si>
  <si>
    <t>2.2.1.1</t>
  </si>
  <si>
    <t>2.2.2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</si>
  <si>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</si>
  <si>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7970000530</t>
  </si>
  <si>
    <t>2.2.2.1</t>
  </si>
  <si>
    <t>3</t>
  </si>
  <si>
    <t>НАЦИОНАЛЬНАЯ ЭКОНОМИКА</t>
  </si>
  <si>
    <t>0400</t>
  </si>
  <si>
    <t>3.1</t>
  </si>
  <si>
    <t>ОБЩЕЭКОНОМИЧЕСКИЕ ВОПРОСЫ</t>
  </si>
  <si>
    <t>0401 </t>
  </si>
  <si>
    <t>3.1.1</t>
  </si>
  <si>
    <t xml:space="preserve">Участие в организации и финансировании временного трудоустройства несовершеннолетних жителей муниципального образования в возрасте от 14 до 18 лет в свободное от учебы время </t>
  </si>
  <si>
    <t>0401</t>
  </si>
  <si>
    <t>3.1.1.1</t>
  </si>
  <si>
    <t>3.2</t>
  </si>
  <si>
    <t>Дорожное хозяйство (дорожные фонды)</t>
  </si>
  <si>
    <t>0409</t>
  </si>
  <si>
    <t>3.2.1</t>
  </si>
  <si>
    <t>Содержание и ремонт искусственных дорожных неровностей</t>
  </si>
  <si>
    <t>7990000540</t>
  </si>
  <si>
    <t>3.2.1.1</t>
  </si>
  <si>
    <t>4</t>
  </si>
  <si>
    <t>ЖИЛИЩНО-КОММУНАЛЬНОЕ ХОЗЯЙСТВО</t>
  </si>
  <si>
    <t>0500</t>
  </si>
  <si>
    <t>4.1</t>
  </si>
  <si>
    <t>Благоустройство</t>
  </si>
  <si>
    <t>0503</t>
  </si>
  <si>
    <t>4.1.1</t>
  </si>
  <si>
    <t>Организация благоустройства территории муниципального образования в соответствии с законодательством в сфере благоустройства</t>
  </si>
  <si>
    <t>6000000130</t>
  </si>
  <si>
    <t>4.1.1.1</t>
  </si>
  <si>
    <t>4.1.2</t>
  </si>
  <si>
    <t>Осуществление работ в сфере озеленения на территории муниципального образования</t>
  </si>
  <si>
    <t>6000000150</t>
  </si>
  <si>
    <t>4.1.2.1</t>
  </si>
  <si>
    <t>4.1.3</t>
  </si>
  <si>
    <t>Осуществление работ в сфере озеленения на территории муниципального образования,  за счет средств местного бюджета в рамках выполнения мероприятий программы "Петербургские дворы"</t>
  </si>
  <si>
    <t>60000NP002</t>
  </si>
  <si>
    <t>4.1.3.1</t>
  </si>
  <si>
    <t>4.1.4</t>
  </si>
  <si>
    <t>Осуществление работ в сфере озеленения на территории муниципального образования за счет субсидии из бюджета Санкт-Петербурга в рамках выполнения мероприятий программы "Петербургские дворы"</t>
  </si>
  <si>
    <t>60000SP002</t>
  </si>
  <si>
    <t>4.1.4.1</t>
  </si>
  <si>
    <t>5</t>
  </si>
  <si>
    <t>ОХРАНА ОКРУЖАЮЩЕЙ СРЕДЫ</t>
  </si>
  <si>
    <t>0600</t>
  </si>
  <si>
    <t>5.1</t>
  </si>
  <si>
    <t>Другие вопросы в области охраны окружающей среды</t>
  </si>
  <si>
    <t>0605</t>
  </si>
  <si>
    <t>5.1.1</t>
  </si>
  <si>
    <t>Участие в мероприятиях по осуществлению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</t>
  </si>
  <si>
    <t>7980000600</t>
  </si>
  <si>
    <t>5.1.1.1</t>
  </si>
  <si>
    <t>6</t>
  </si>
  <si>
    <t>ОБРАЗОВАНИЕ</t>
  </si>
  <si>
    <t>0700</t>
  </si>
  <si>
    <t>6.1</t>
  </si>
  <si>
    <t>Профессиональная подготовка, переподготовка и повышение квалификации</t>
  </si>
  <si>
    <t>0705</t>
  </si>
  <si>
    <t>6.1.1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</si>
  <si>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</si>
  <si>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6.1.1.1</t>
  </si>
  <si>
    <t>6.2</t>
  </si>
  <si>
    <t>Молодежная политика</t>
  </si>
  <si>
    <t>0707</t>
  </si>
  <si>
    <t>6.2.1</t>
  </si>
  <si>
    <t>Проведение мероприятий по военно-патриотическому воспитанию молодежи на территории муниципального образования</t>
  </si>
  <si>
    <t>6.2.1.1</t>
  </si>
  <si>
    <t>6.3</t>
  </si>
  <si>
    <t>Другие вопросы в области образования</t>
  </si>
  <si>
    <t>0709</t>
  </si>
  <si>
    <t>6.3.1</t>
  </si>
  <si>
    <t>Участие в реализации мер по профилактике дорожно-транспортного травматизма</t>
  </si>
  <si>
    <t>7990000550</t>
  </si>
  <si>
    <t>6.3.1.1</t>
  </si>
  <si>
    <t>7</t>
  </si>
  <si>
    <t>КУЛЬТУРА, КИНЕМАТОГРАФИЯ</t>
  </si>
  <si>
    <t>0800</t>
  </si>
  <si>
    <t>7.1</t>
  </si>
  <si>
    <t>Культура</t>
  </si>
  <si>
    <t>0801</t>
  </si>
  <si>
    <t>7.1.1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</si>
  <si>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</si>
  <si>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7.1.1.1</t>
  </si>
  <si>
    <t>7.1.2</t>
  </si>
  <si>
    <t>Организация и проведение досуговых мероприятий для жителей, проживающих на территории муниципального образования</t>
  </si>
  <si>
    <t>4510000560</t>
  </si>
  <si>
    <t>7.1.2.1</t>
  </si>
  <si>
    <t>8</t>
  </si>
  <si>
    <t>СОЦИАЛЬНАЯ ПОЛИТИКА</t>
  </si>
  <si>
    <t>8.1</t>
  </si>
  <si>
    <t>Пенсионное обеспечение</t>
  </si>
  <si>
    <t>1001</t>
  </si>
  <si>
    <t>8.1.1</t>
  </si>
  <si>
    <t>Расходы на предоставление доплат к пенсии лицам, замещавшим муниципальные должности и должности муниципальной службы</t>
  </si>
  <si>
    <t>8.1.1.1</t>
  </si>
  <si>
    <t>Социальное обеспечение и иные выплаты населению</t>
  </si>
  <si>
    <t>8.2</t>
  </si>
  <si>
    <t>Охрана семьи и детства</t>
  </si>
  <si>
    <t>8.2.1</t>
  </si>
  <si>
    <t>Расходы на исполнение государственного полномочия  по выплате денежных средств на содержание ребенка в семье опекуна и  приемной семье за счет субвенции из бюджета  Санкт-Петербурга</t>
  </si>
  <si>
    <t>51100G0860</t>
  </si>
  <si>
    <t>8.2.1.1</t>
  </si>
  <si>
    <t>8.2.2</t>
  </si>
  <si>
    <t>Расходы на исполнение государственного полномочия  по выплате денежных средств на вознаграждение приемным родителям за счет субвенции из бюджета 
Санкт-Петербурга</t>
  </si>
  <si>
    <t>51100G0870</t>
  </si>
  <si>
    <t>8.2.2.1</t>
  </si>
  <si>
    <t>9</t>
  </si>
  <si>
    <t>ФИЗИЧЕСКАЯ КУЛЬТУРА И СПОРТ</t>
  </si>
  <si>
    <t>9.1</t>
  </si>
  <si>
    <t>МАССОВЫЙ СПОРТ</t>
  </si>
  <si>
    <t>9.1.1</t>
  </si>
  <si>
    <t>Создание условий для развития на территории муниципального образования массовой физической культуры и  спорта</t>
  </si>
  <si>
    <t>9.1.1.1</t>
  </si>
  <si>
    <t>10</t>
  </si>
  <si>
    <t>СРЕДСТВА МАССОВОЙ ИНФОРМАЦИИ</t>
  </si>
  <si>
    <t>10.1</t>
  </si>
  <si>
    <t>Периодическая печать и издательства</t>
  </si>
  <si>
    <t>10.1.1</t>
  </si>
  <si>
    <t>Периодические издания, учрежденные представительными органами местного самоуправления</t>
  </si>
  <si>
    <t>10.1.1.1</t>
  </si>
  <si>
    <t>Итого расходов</t>
  </si>
  <si>
    <t>Условно утвержденные расходы</t>
  </si>
  <si>
    <t>Всего расходов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</si>
</sst>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.0"/>
  </numFmts>
  <fonts count="39">
    <font>
      <sz val="11"/>
      <color rgb="FF000000"/>
      <name val="Calibri"/>
      <charset val="134"/>
    </font>
    <font>
      <b/>
      <sz val="11"/>
      <color rgb="FF000000"/>
      <name val="Calibri"/>
      <charset val="134"/>
    </font>
    <font>
      <sz val="9"/>
      <color rgb="FF000000"/>
      <name val="Times New Roman"/>
      <charset val="134"/>
    </font>
    <font>
      <b/>
      <i/>
      <sz val="9"/>
      <color rgb="FF000000"/>
      <name val="Calibri"/>
      <charset val="134"/>
    </font>
    <font>
      <i/>
      <sz val="9"/>
      <name val="Times New Roman"/>
      <charset val="134"/>
    </font>
    <font>
      <i/>
      <sz val="9"/>
      <name val="Arial"/>
      <charset val="134"/>
    </font>
    <font>
      <sz val="9"/>
      <name val="Arial"/>
      <charset val="134"/>
    </font>
    <font>
      <sz val="9"/>
      <name val="Times New Roman"/>
      <charset val="134"/>
    </font>
    <font>
      <b/>
      <sz val="10"/>
      <color rgb="FF000000"/>
      <name val="Times New Roman"/>
      <charset val="134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b/>
      <i/>
      <sz val="10"/>
      <color rgb="FF000000"/>
      <name val="Times New Roman"/>
      <charset val="134"/>
    </font>
    <font>
      <sz val="10"/>
      <name val="Times New Roman"/>
      <charset val="134"/>
    </font>
    <font>
      <sz val="8"/>
      <name val="Arial"/>
      <charset val="134"/>
    </font>
    <font>
      <sz val="12"/>
      <color rgb="FF000000"/>
      <name val="Times New Roman"/>
      <charset val="134"/>
    </font>
    <font>
      <b/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sz val="16"/>
      <color rgb="FF000000"/>
      <name val="Calibri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name val="宋体"/>
      <charset val="134"/>
    </font>
  </fonts>
  <fills count="39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rgb="FFD4D4D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8" fillId="0" borderId="0" applyFont="0" applyFill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178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8" borderId="7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9" borderId="10" applyNumberFormat="0" applyAlignment="0" applyProtection="0">
      <alignment vertical="center"/>
    </xf>
    <xf numFmtId="0" fontId="28" fillId="10" borderId="11" applyNumberFormat="0" applyAlignment="0" applyProtection="0">
      <alignment vertical="center"/>
    </xf>
    <xf numFmtId="0" fontId="29" fillId="10" borderId="10" applyNumberFormat="0" applyAlignment="0" applyProtection="0">
      <alignment vertical="center"/>
    </xf>
    <xf numFmtId="0" fontId="30" fillId="11" borderId="12" applyNumberFormat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37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</cellStyleXfs>
  <cellXfs count="89">
    <xf numFmtId="0" fontId="0" fillId="0" borderId="0" xfId="0" applyNumberFormat="1" applyFont="1"/>
    <xf numFmtId="0" fontId="0" fillId="0" borderId="0" xfId="0" applyNumberFormat="1" applyFont="1" applyFill="1"/>
    <xf numFmtId="0" fontId="1" fillId="0" borderId="0" xfId="0" applyNumberFormat="1" applyFont="1"/>
    <xf numFmtId="0" fontId="0" fillId="2" borderId="0" xfId="0" applyNumberFormat="1" applyFont="1" applyFill="1"/>
    <xf numFmtId="49" fontId="0" fillId="0" borderId="0" xfId="0" applyNumberFormat="1" applyFont="1"/>
    <xf numFmtId="180" fontId="0" fillId="0" borderId="0" xfId="0" applyNumberFormat="1" applyFont="1"/>
    <xf numFmtId="0" fontId="0" fillId="0" borderId="0" xfId="0" applyNumberFormat="1" applyFont="1" applyAlignment="1">
      <alignment horizontal="right"/>
    </xf>
    <xf numFmtId="0" fontId="2" fillId="0" borderId="0" xfId="0" applyNumberFormat="1" applyFont="1"/>
    <xf numFmtId="49" fontId="2" fillId="0" borderId="0" xfId="0" applyNumberFormat="1" applyFont="1"/>
    <xf numFmtId="180" fontId="3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0" fontId="5" fillId="0" borderId="0" xfId="0" applyNumberFormat="1" applyFont="1" applyAlignment="1">
      <alignment horizontal="right" vertical="top"/>
    </xf>
    <xf numFmtId="0" fontId="6" fillId="0" borderId="0" xfId="0" applyNumberFormat="1" applyFont="1" applyAlignment="1">
      <alignment vertical="top"/>
    </xf>
    <xf numFmtId="0" fontId="7" fillId="0" borderId="0" xfId="0" applyNumberFormat="1" applyFont="1" applyAlignment="1">
      <alignment horizontal="right" vertical="top"/>
    </xf>
    <xf numFmtId="0" fontId="8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wrapText="1"/>
    </xf>
    <xf numFmtId="0" fontId="9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righ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180" fontId="8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80" fontId="8" fillId="0" borderId="2" xfId="0" applyNumberFormat="1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180" fontId="8" fillId="3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 wrapText="1"/>
    </xf>
    <xf numFmtId="0" fontId="11" fillId="0" borderId="2" xfId="0" applyNumberFormat="1" applyFont="1" applyBorder="1" applyAlignment="1">
      <alignment horizontal="center" vertical="center" wrapText="1"/>
    </xf>
    <xf numFmtId="0" fontId="8" fillId="4" borderId="2" xfId="0" applyNumberFormat="1" applyFont="1" applyFill="1" applyBorder="1" applyAlignment="1">
      <alignment horizontal="left" vertical="center" wrapText="1"/>
    </xf>
    <xf numFmtId="0" fontId="8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180" fontId="8" fillId="4" borderId="2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180" fontId="10" fillId="0" borderId="2" xfId="0" applyNumberFormat="1" applyFont="1" applyFill="1" applyBorder="1" applyAlignment="1">
      <alignment horizontal="center" vertical="center" wrapText="1"/>
    </xf>
    <xf numFmtId="180" fontId="2" fillId="0" borderId="0" xfId="0" applyNumberFormat="1" applyFont="1" applyAlignment="1">
      <alignment horizontal="right" vertical="top"/>
    </xf>
    <xf numFmtId="0" fontId="13" fillId="0" borderId="0" xfId="0" applyNumberFormat="1" applyFont="1" applyAlignment="1">
      <alignment vertical="center"/>
    </xf>
    <xf numFmtId="0" fontId="14" fillId="0" borderId="1" xfId="0" applyNumberFormat="1" applyFont="1" applyBorder="1" applyAlignment="1">
      <alignment horizontal="righ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0" fontId="10" fillId="0" borderId="5" xfId="0" applyNumberFormat="1" applyFont="1" applyBorder="1" applyAlignment="1">
      <alignment horizontal="left" vertical="center" wrapText="1"/>
    </xf>
    <xf numFmtId="0" fontId="10" fillId="0" borderId="5" xfId="0" applyNumberFormat="1" applyFont="1" applyBorder="1" applyAlignment="1">
      <alignment horizontal="center" vertical="center" wrapText="1"/>
    </xf>
    <xf numFmtId="180" fontId="10" fillId="0" borderId="5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180" fontId="8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180" fontId="10" fillId="0" borderId="6" xfId="0" applyNumberFormat="1" applyFont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left" vertical="top" wrapText="1"/>
    </xf>
    <xf numFmtId="0" fontId="15" fillId="0" borderId="6" xfId="0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>
      <alignment horizontal="center" vertical="center" wrapText="1"/>
    </xf>
    <xf numFmtId="49" fontId="15" fillId="5" borderId="6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180" fontId="8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9" fontId="16" fillId="0" borderId="6" xfId="0" applyNumberFormat="1" applyFont="1" applyFill="1" applyBorder="1" applyAlignment="1">
      <alignment horizontal="center" vertical="center" wrapText="1"/>
    </xf>
    <xf numFmtId="49" fontId="16" fillId="5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180" fontId="10" fillId="0" borderId="6" xfId="0" applyNumberFormat="1" applyFont="1" applyFill="1" applyBorder="1" applyAlignment="1">
      <alignment horizontal="center" vertical="center" wrapText="1"/>
    </xf>
    <xf numFmtId="49" fontId="8" fillId="3" borderId="3" xfId="0" applyNumberFormat="1" applyFont="1" applyFill="1" applyBorder="1" applyAlignment="1">
      <alignment horizontal="center" vertical="center" wrapText="1"/>
    </xf>
    <xf numFmtId="0" fontId="8" fillId="3" borderId="3" xfId="0" applyNumberFormat="1" applyFont="1" applyFill="1" applyBorder="1" applyAlignment="1">
      <alignment horizontal="left" vertical="center" wrapText="1"/>
    </xf>
    <xf numFmtId="0" fontId="8" fillId="3" borderId="3" xfId="0" applyNumberFormat="1" applyFont="1" applyFill="1" applyBorder="1" applyAlignment="1">
      <alignment horizontal="center" vertical="center" wrapText="1"/>
    </xf>
    <xf numFmtId="180" fontId="8" fillId="4" borderId="3" xfId="0" applyNumberFormat="1" applyFont="1" applyFill="1" applyBorder="1" applyAlignment="1">
      <alignment horizontal="center" vertical="center" wrapText="1"/>
    </xf>
    <xf numFmtId="49" fontId="8" fillId="6" borderId="2" xfId="0" applyNumberFormat="1" applyFont="1" applyFill="1" applyBorder="1" applyAlignment="1">
      <alignment horizontal="center" vertical="center" wrapText="1"/>
    </xf>
    <xf numFmtId="0" fontId="8" fillId="6" borderId="2" xfId="0" applyNumberFormat="1" applyFont="1" applyFill="1" applyBorder="1" applyAlignment="1">
      <alignment horizontal="left" vertical="center" wrapText="1"/>
    </xf>
    <xf numFmtId="0" fontId="8" fillId="6" borderId="2" xfId="0" applyNumberFormat="1" applyFont="1" applyFill="1" applyBorder="1" applyAlignment="1">
      <alignment horizontal="center" vertical="center" wrapText="1"/>
    </xf>
    <xf numFmtId="180" fontId="8" fillId="6" borderId="2" xfId="0" applyNumberFormat="1" applyFont="1" applyFill="1" applyBorder="1" applyAlignment="1">
      <alignment horizontal="center" vertical="center" wrapText="1"/>
    </xf>
    <xf numFmtId="0" fontId="8" fillId="3" borderId="2" xfId="0" applyNumberFormat="1" applyFont="1" applyFill="1" applyBorder="1" applyAlignment="1">
      <alignment horizontal="left" vertical="center" wrapText="1"/>
    </xf>
    <xf numFmtId="49" fontId="8" fillId="7" borderId="2" xfId="0" applyNumberFormat="1" applyFont="1" applyFill="1" applyBorder="1" applyAlignment="1">
      <alignment horizontal="center" vertical="center" wrapText="1"/>
    </xf>
    <xf numFmtId="0" fontId="8" fillId="7" borderId="2" xfId="0" applyNumberFormat="1" applyFont="1" applyFill="1" applyBorder="1" applyAlignment="1">
      <alignment horizontal="left" vertical="center" wrapText="1"/>
    </xf>
    <xf numFmtId="0" fontId="8" fillId="7" borderId="2" xfId="0" applyNumberFormat="1" applyFont="1" applyFill="1" applyBorder="1" applyAlignment="1">
      <alignment horizontal="center" vertical="center" wrapText="1"/>
    </xf>
    <xf numFmtId="180" fontId="8" fillId="7" borderId="2" xfId="0" applyNumberFormat="1" applyFont="1" applyFill="1" applyBorder="1" applyAlignment="1">
      <alignment horizontal="center" vertical="center" wrapText="1"/>
    </xf>
    <xf numFmtId="0" fontId="17" fillId="0" borderId="0" xfId="0" applyNumberFormat="1" applyFont="1"/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AJ115"/>
  <sheetViews>
    <sheetView tabSelected="1" topLeftCell="A68" workbookViewId="0">
      <selection activeCell="E73" sqref="E73"/>
    </sheetView>
  </sheetViews>
  <sheetFormatPr defaultColWidth="9.14285714285714" defaultRowHeight="15"/>
  <cols>
    <col min="1" max="1" width="7.1047619047619" customWidth="1"/>
    <col min="2" max="2" width="38.1142857142857" customWidth="1"/>
    <col min="3" max="3" width="7.55238095238095" customWidth="1"/>
    <col min="4" max="4" width="8.88571428571429" style="4" customWidth="1"/>
    <col min="5" max="5" width="13.3333333333333" style="4" customWidth="1"/>
    <col min="6" max="6" width="11.1047619047619" customWidth="1"/>
    <col min="7" max="7" width="12.7714285714286" style="5" customWidth="1"/>
    <col min="8" max="8" width="12.6666666666667" customWidth="1"/>
    <col min="9" max="9" width="15" customWidth="1"/>
    <col min="10" max="1024" width="8.66666666666667" customWidth="1"/>
  </cols>
  <sheetData>
    <row r="2" spans="9:9">
      <c r="I2" t="s">
        <v>0</v>
      </c>
    </row>
    <row r="3" spans="6:9">
      <c r="F3" s="6" t="s">
        <v>1</v>
      </c>
      <c r="G3" s="6"/>
      <c r="H3" s="6"/>
      <c r="I3" s="6"/>
    </row>
    <row r="4" spans="2:9">
      <c r="B4" s="7"/>
      <c r="C4" s="7"/>
      <c r="D4" s="8"/>
      <c r="E4" s="8"/>
      <c r="F4" s="7"/>
      <c r="G4" s="9"/>
      <c r="H4" s="9"/>
      <c r="I4" s="46" t="s">
        <v>2</v>
      </c>
    </row>
    <row r="5" ht="14.4" customHeight="1" spans="2:36">
      <c r="B5" s="10"/>
      <c r="C5" s="11"/>
      <c r="D5" s="11"/>
      <c r="E5" s="11"/>
      <c r="F5" s="11"/>
      <c r="G5" s="12"/>
      <c r="H5" s="13"/>
      <c r="I5" s="14" t="s">
        <v>3</v>
      </c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</row>
    <row r="6" ht="14.4" customHeight="1" spans="2:10">
      <c r="B6" s="14" t="s">
        <v>4</v>
      </c>
      <c r="C6" s="14"/>
      <c r="D6" s="14"/>
      <c r="E6" s="14"/>
      <c r="F6" s="14"/>
      <c r="G6" s="14"/>
      <c r="H6" s="14"/>
      <c r="I6" s="14"/>
      <c r="J6" s="14"/>
    </row>
    <row r="7" spans="1:9">
      <c r="A7" s="15"/>
      <c r="B7" s="14" t="s">
        <v>5</v>
      </c>
      <c r="C7" s="14"/>
      <c r="D7" s="14"/>
      <c r="E7" s="14"/>
      <c r="F7" s="14"/>
      <c r="G7" s="14"/>
      <c r="H7" s="14"/>
      <c r="I7" s="14"/>
    </row>
    <row r="8" ht="68" customHeight="1" spans="1:9">
      <c r="A8" s="16" t="s">
        <v>6</v>
      </c>
      <c r="B8" s="16"/>
      <c r="C8" s="16"/>
      <c r="D8" s="16"/>
      <c r="E8" s="16"/>
      <c r="F8" s="16"/>
      <c r="G8" s="16"/>
      <c r="H8" s="16"/>
      <c r="I8" s="16"/>
    </row>
    <row r="9" ht="21" customHeight="1" spans="1:9">
      <c r="A9" s="17"/>
      <c r="B9" s="17"/>
      <c r="C9" s="17"/>
      <c r="D9" s="17"/>
      <c r="E9" s="17"/>
      <c r="F9" s="17"/>
      <c r="G9" s="17"/>
      <c r="H9" s="17"/>
      <c r="I9" s="48" t="s">
        <v>7</v>
      </c>
    </row>
    <row r="10" ht="19.8" customHeight="1" spans="1:9">
      <c r="A10" s="18"/>
      <c r="B10" s="18" t="s">
        <v>8</v>
      </c>
      <c r="C10" s="18" t="s">
        <v>9</v>
      </c>
      <c r="D10" s="18" t="s">
        <v>10</v>
      </c>
      <c r="E10" s="18" t="s">
        <v>11</v>
      </c>
      <c r="F10" s="18" t="s">
        <v>12</v>
      </c>
      <c r="G10" s="18" t="s">
        <v>13</v>
      </c>
      <c r="H10" s="18" t="s">
        <v>14</v>
      </c>
      <c r="I10" s="49"/>
    </row>
    <row r="11" ht="19.8" customHeight="1" spans="1:9">
      <c r="A11" s="19"/>
      <c r="B11" s="19"/>
      <c r="C11" s="19"/>
      <c r="D11" s="19"/>
      <c r="E11" s="19"/>
      <c r="F11" s="19"/>
      <c r="G11" s="19"/>
      <c r="H11" s="18" t="s">
        <v>15</v>
      </c>
      <c r="I11" s="18" t="s">
        <v>16</v>
      </c>
    </row>
    <row r="12" ht="44.4" customHeight="1" spans="1:9">
      <c r="A12" s="20"/>
      <c r="B12" s="21" t="s">
        <v>17</v>
      </c>
      <c r="C12" s="18">
        <v>904</v>
      </c>
      <c r="D12" s="22"/>
      <c r="E12" s="22"/>
      <c r="F12" s="18"/>
      <c r="G12" s="23">
        <f>G27+G37+G40+G48+G57+G64+G78+G94+G103+G107+G88+G74</f>
        <v>78324.6</v>
      </c>
      <c r="H12" s="23">
        <f>H27+H37+H40+H48+H57+H64+H78+H94+H103+H107+H88+H74</f>
        <v>42507.6</v>
      </c>
      <c r="I12" s="23">
        <f>I27+I37+I40+I48+I57+I64+I78+I94+I103+I107+I88+I74</f>
        <v>43989.5</v>
      </c>
    </row>
    <row r="13" s="1" customFormat="1" ht="46.5" customHeight="1" spans="1:9">
      <c r="A13" s="24"/>
      <c r="B13" s="25" t="s">
        <v>18</v>
      </c>
      <c r="C13" s="26">
        <v>991</v>
      </c>
      <c r="D13" s="27"/>
      <c r="E13" s="27"/>
      <c r="F13" s="26"/>
      <c r="G13" s="28">
        <f>G15+G18</f>
        <v>7439</v>
      </c>
      <c r="H13" s="28">
        <f>H15+H18</f>
        <v>7782.4</v>
      </c>
      <c r="I13" s="28">
        <f>I15+I18</f>
        <v>8057.6</v>
      </c>
    </row>
    <row r="14" ht="30" customHeight="1" spans="1:9">
      <c r="A14" s="29">
        <v>1</v>
      </c>
      <c r="B14" s="30" t="s">
        <v>19</v>
      </c>
      <c r="C14" s="30"/>
      <c r="D14" s="29" t="s">
        <v>20</v>
      </c>
      <c r="E14" s="29"/>
      <c r="F14" s="30"/>
      <c r="G14" s="31">
        <f>G15+G18+G27+G37+G40</f>
        <v>27743.7</v>
      </c>
      <c r="H14" s="31">
        <f>H15+H18+H27+H37+H40</f>
        <v>28652.5</v>
      </c>
      <c r="I14" s="31">
        <f>I15+I18+I27+I37+I40</f>
        <v>29753.2</v>
      </c>
    </row>
    <row r="15" customFormat="1" ht="55.95" customHeight="1" spans="1:9">
      <c r="A15" s="22" t="s">
        <v>21</v>
      </c>
      <c r="B15" s="21" t="s">
        <v>22</v>
      </c>
      <c r="C15" s="18">
        <v>991</v>
      </c>
      <c r="D15" s="22" t="s">
        <v>23</v>
      </c>
      <c r="E15" s="22"/>
      <c r="F15" s="18"/>
      <c r="G15" s="23">
        <f>G16</f>
        <v>1859.3</v>
      </c>
      <c r="H15" s="23">
        <f>H16</f>
        <v>1936.6</v>
      </c>
      <c r="I15" s="23">
        <f>I16</f>
        <v>2013.9</v>
      </c>
    </row>
    <row r="16" customFormat="1" ht="29.4" customHeight="1" spans="1:9">
      <c r="A16" s="22" t="s">
        <v>24</v>
      </c>
      <c r="B16" s="21" t="s">
        <v>25</v>
      </c>
      <c r="C16" s="18">
        <v>991</v>
      </c>
      <c r="D16" s="22" t="s">
        <v>23</v>
      </c>
      <c r="E16" s="22" t="s">
        <v>26</v>
      </c>
      <c r="F16" s="18"/>
      <c r="G16" s="23">
        <f>G17</f>
        <v>1859.3</v>
      </c>
      <c r="H16" s="23">
        <f>H17</f>
        <v>1936.6</v>
      </c>
      <c r="I16" s="23">
        <f>I17</f>
        <v>2013.9</v>
      </c>
    </row>
    <row r="17" customFormat="1" ht="86.4" customHeight="1" spans="1:9">
      <c r="A17" s="32" t="s">
        <v>27</v>
      </c>
      <c r="B17" s="33" t="s">
        <v>28</v>
      </c>
      <c r="C17" s="34">
        <v>991</v>
      </c>
      <c r="D17" s="32" t="s">
        <v>23</v>
      </c>
      <c r="E17" s="32" t="s">
        <v>26</v>
      </c>
      <c r="F17" s="34">
        <v>100</v>
      </c>
      <c r="G17" s="35">
        <v>1859.3</v>
      </c>
      <c r="H17" s="35">
        <v>1936.6</v>
      </c>
      <c r="I17" s="35">
        <f>1547.7+466.2</f>
        <v>2013.9</v>
      </c>
    </row>
    <row r="18" customFormat="1" ht="78" customHeight="1" spans="1:9">
      <c r="A18" s="22" t="s">
        <v>29</v>
      </c>
      <c r="B18" s="21" t="s">
        <v>30</v>
      </c>
      <c r="C18" s="18">
        <v>991</v>
      </c>
      <c r="D18" s="22" t="s">
        <v>31</v>
      </c>
      <c r="E18" s="22"/>
      <c r="F18" s="18"/>
      <c r="G18" s="23">
        <f>G19+G23+G25</f>
        <v>5579.7</v>
      </c>
      <c r="H18" s="23">
        <f>H19+H23+H25</f>
        <v>5845.8</v>
      </c>
      <c r="I18" s="23">
        <f>I19+I23+I25</f>
        <v>6043.7</v>
      </c>
    </row>
    <row r="19" customFormat="1" ht="31.95" customHeight="1" spans="1:9">
      <c r="A19" s="22" t="s">
        <v>32</v>
      </c>
      <c r="B19" s="21" t="s">
        <v>33</v>
      </c>
      <c r="C19" s="18">
        <v>991</v>
      </c>
      <c r="D19" s="22" t="s">
        <v>31</v>
      </c>
      <c r="E19" s="22" t="s">
        <v>34</v>
      </c>
      <c r="F19" s="18"/>
      <c r="G19" s="23">
        <f>G20+G21+G22</f>
        <v>5293.6</v>
      </c>
      <c r="H19" s="23">
        <f>H20+H21+H22</f>
        <v>5552.1</v>
      </c>
      <c r="I19" s="23">
        <f>I20+I21+I22</f>
        <v>5749</v>
      </c>
    </row>
    <row r="20" customFormat="1" ht="84" customHeight="1" spans="1:9">
      <c r="A20" s="32" t="s">
        <v>35</v>
      </c>
      <c r="B20" s="33" t="s">
        <v>28</v>
      </c>
      <c r="C20" s="34">
        <v>991</v>
      </c>
      <c r="D20" s="32" t="s">
        <v>31</v>
      </c>
      <c r="E20" s="32" t="s">
        <v>36</v>
      </c>
      <c r="F20" s="34">
        <v>100</v>
      </c>
      <c r="G20" s="35">
        <f>3029.3+911.2</f>
        <v>3940.5</v>
      </c>
      <c r="H20" s="35">
        <f>3155.2+949.3</f>
        <v>4104.5</v>
      </c>
      <c r="I20" s="35">
        <f>3281.2+987.2</f>
        <v>4268.4</v>
      </c>
    </row>
    <row r="21" customFormat="1" ht="43.2" customHeight="1" spans="1:9">
      <c r="A21" s="32" t="s">
        <v>37</v>
      </c>
      <c r="B21" s="33" t="s">
        <v>38</v>
      </c>
      <c r="C21" s="34">
        <v>991</v>
      </c>
      <c r="D21" s="32" t="s">
        <v>31</v>
      </c>
      <c r="E21" s="32" t="s">
        <v>34</v>
      </c>
      <c r="F21" s="34">
        <v>200</v>
      </c>
      <c r="G21" s="35">
        <f>1237.1+115</f>
        <v>1352.1</v>
      </c>
      <c r="H21" s="35">
        <f>1326.6+120</f>
        <v>1446.6</v>
      </c>
      <c r="I21" s="35">
        <f>1352.6+127</f>
        <v>1479.6</v>
      </c>
    </row>
    <row r="22" customFormat="1" ht="19.95" customHeight="1" spans="1:9">
      <c r="A22" s="32" t="s">
        <v>39</v>
      </c>
      <c r="B22" s="33" t="s">
        <v>40</v>
      </c>
      <c r="C22" s="34">
        <v>991</v>
      </c>
      <c r="D22" s="32" t="s">
        <v>31</v>
      </c>
      <c r="E22" s="32" t="s">
        <v>34</v>
      </c>
      <c r="F22" s="34">
        <v>800</v>
      </c>
      <c r="G22" s="35">
        <v>1</v>
      </c>
      <c r="H22" s="35">
        <v>1</v>
      </c>
      <c r="I22" s="35">
        <v>1</v>
      </c>
    </row>
    <row r="23" customFormat="1" ht="48" customHeight="1" spans="1:9">
      <c r="A23" s="22" t="s">
        <v>41</v>
      </c>
      <c r="B23" s="21" t="s">
        <v>42</v>
      </c>
      <c r="C23" s="18">
        <v>991</v>
      </c>
      <c r="D23" s="22" t="s">
        <v>31</v>
      </c>
      <c r="E23" s="22" t="s">
        <v>43</v>
      </c>
      <c r="F23" s="18"/>
      <c r="G23" s="23">
        <f>G24</f>
        <v>166.1</v>
      </c>
      <c r="H23" s="23">
        <f>H24</f>
        <v>173.7</v>
      </c>
      <c r="I23" s="23">
        <f>I24</f>
        <v>174.7</v>
      </c>
    </row>
    <row r="24" customFormat="1" ht="86" customHeight="1" spans="1:9">
      <c r="A24" s="32" t="s">
        <v>44</v>
      </c>
      <c r="B24" s="33" t="s">
        <v>28</v>
      </c>
      <c r="C24" s="34">
        <v>991</v>
      </c>
      <c r="D24" s="32" t="s">
        <v>31</v>
      </c>
      <c r="E24" s="32" t="s">
        <v>45</v>
      </c>
      <c r="F24" s="34">
        <v>100</v>
      </c>
      <c r="G24" s="35">
        <v>166.1</v>
      </c>
      <c r="H24" s="35">
        <v>173.7</v>
      </c>
      <c r="I24" s="35">
        <v>174.7</v>
      </c>
    </row>
    <row r="25" customFormat="1" ht="64" customHeight="1" spans="1:9">
      <c r="A25" s="22" t="s">
        <v>46</v>
      </c>
      <c r="B25" s="21" t="s">
        <v>47</v>
      </c>
      <c r="C25" s="18">
        <v>991</v>
      </c>
      <c r="D25" s="22" t="s">
        <v>31</v>
      </c>
      <c r="E25" s="22" t="s">
        <v>48</v>
      </c>
      <c r="F25" s="34"/>
      <c r="G25" s="23">
        <f>G26</f>
        <v>120</v>
      </c>
      <c r="H25" s="23">
        <f>H26</f>
        <v>120</v>
      </c>
      <c r="I25" s="23">
        <f>I26</f>
        <v>120</v>
      </c>
    </row>
    <row r="26" customFormat="1" ht="24.6" customHeight="1" spans="1:9">
      <c r="A26" s="32" t="s">
        <v>49</v>
      </c>
      <c r="B26" s="33" t="s">
        <v>40</v>
      </c>
      <c r="C26" s="34">
        <v>991</v>
      </c>
      <c r="D26" s="32" t="s">
        <v>31</v>
      </c>
      <c r="E26" s="32" t="s">
        <v>48</v>
      </c>
      <c r="F26" s="34">
        <v>800</v>
      </c>
      <c r="G26" s="35">
        <v>120</v>
      </c>
      <c r="H26" s="35">
        <v>120</v>
      </c>
      <c r="I26" s="35">
        <v>120</v>
      </c>
    </row>
    <row r="27" customFormat="1" ht="75" customHeight="1" spans="1:9">
      <c r="A27" s="22" t="s">
        <v>50</v>
      </c>
      <c r="B27" s="21" t="s">
        <v>51</v>
      </c>
      <c r="C27" s="18">
        <v>904</v>
      </c>
      <c r="D27" s="22" t="s">
        <v>52</v>
      </c>
      <c r="E27" s="22"/>
      <c r="F27" s="18"/>
      <c r="G27" s="23">
        <f>G28+G30+G34</f>
        <v>13321</v>
      </c>
      <c r="H27" s="23">
        <f>H28+H30+H34</f>
        <v>13620.2</v>
      </c>
      <c r="I27" s="23">
        <f>I28+I30+I34</f>
        <v>14233.9</v>
      </c>
    </row>
    <row r="28" customFormat="1" ht="45" customHeight="1" spans="1:9">
      <c r="A28" s="22" t="s">
        <v>53</v>
      </c>
      <c r="B28" s="21" t="s">
        <v>54</v>
      </c>
      <c r="C28" s="18">
        <v>904</v>
      </c>
      <c r="D28" s="22" t="s">
        <v>52</v>
      </c>
      <c r="E28" s="22" t="s">
        <v>55</v>
      </c>
      <c r="F28" s="18"/>
      <c r="G28" s="23">
        <f>G29</f>
        <v>1859.3</v>
      </c>
      <c r="H28" s="23">
        <f>H29</f>
        <v>1936.6</v>
      </c>
      <c r="I28" s="23">
        <f>I29</f>
        <v>2013.9</v>
      </c>
    </row>
    <row r="29" customFormat="1" ht="87" customHeight="1" spans="1:9">
      <c r="A29" s="32" t="s">
        <v>56</v>
      </c>
      <c r="B29" s="33" t="s">
        <v>28</v>
      </c>
      <c r="C29" s="34">
        <v>904</v>
      </c>
      <c r="D29" s="32" t="s">
        <v>52</v>
      </c>
      <c r="E29" s="32" t="s">
        <v>55</v>
      </c>
      <c r="F29" s="34">
        <v>100</v>
      </c>
      <c r="G29" s="35">
        <f>1428.9+430.4</f>
        <v>1859.3</v>
      </c>
      <c r="H29" s="35">
        <f>1488.3+448.3</f>
        <v>1936.6</v>
      </c>
      <c r="I29" s="35">
        <f>1547.7+466.2</f>
        <v>2013.9</v>
      </c>
    </row>
    <row r="30" customFormat="1" ht="46" customHeight="1" spans="1:9">
      <c r="A30" s="22" t="s">
        <v>57</v>
      </c>
      <c r="B30" s="21" t="s">
        <v>58</v>
      </c>
      <c r="C30" s="18">
        <v>904</v>
      </c>
      <c r="D30" s="22" t="s">
        <v>52</v>
      </c>
      <c r="E30" s="22" t="s">
        <v>59</v>
      </c>
      <c r="F30" s="36"/>
      <c r="G30" s="23">
        <f>G31+G32+G33</f>
        <v>9136.8</v>
      </c>
      <c r="H30" s="23">
        <f>H31+H32+H33</f>
        <v>9262</v>
      </c>
      <c r="I30" s="23">
        <f>I31+I32+I33</f>
        <v>9701.7</v>
      </c>
    </row>
    <row r="31" customFormat="1" ht="91" customHeight="1" spans="1:9">
      <c r="A31" s="32" t="s">
        <v>60</v>
      </c>
      <c r="B31" s="33" t="s">
        <v>28</v>
      </c>
      <c r="C31" s="34">
        <v>904</v>
      </c>
      <c r="D31" s="32" t="s">
        <v>52</v>
      </c>
      <c r="E31" s="32" t="s">
        <v>59</v>
      </c>
      <c r="F31" s="34">
        <v>100</v>
      </c>
      <c r="G31" s="35">
        <f>5201.2+1564.8</f>
        <v>6766</v>
      </c>
      <c r="H31" s="35">
        <f>5417.5+1630</f>
        <v>7047.5</v>
      </c>
      <c r="I31" s="35">
        <f>5633.7+1695.3</f>
        <v>7329</v>
      </c>
    </row>
    <row r="32" customFormat="1" ht="43.2" customHeight="1" spans="1:9">
      <c r="A32" s="32" t="s">
        <v>61</v>
      </c>
      <c r="B32" s="33" t="s">
        <v>38</v>
      </c>
      <c r="C32" s="34">
        <v>904</v>
      </c>
      <c r="D32" s="32" t="s">
        <v>52</v>
      </c>
      <c r="E32" s="32" t="s">
        <v>59</v>
      </c>
      <c r="F32" s="34">
        <v>200</v>
      </c>
      <c r="G32" s="35">
        <v>2369.8</v>
      </c>
      <c r="H32" s="35">
        <v>2213.5</v>
      </c>
      <c r="I32" s="35">
        <v>2369.7</v>
      </c>
    </row>
    <row r="33" customFormat="1" ht="26.25" customHeight="1" spans="1:9">
      <c r="A33" s="32" t="s">
        <v>62</v>
      </c>
      <c r="B33" s="33" t="s">
        <v>40</v>
      </c>
      <c r="C33" s="34">
        <v>904</v>
      </c>
      <c r="D33" s="32" t="s">
        <v>52</v>
      </c>
      <c r="E33" s="32" t="s">
        <v>59</v>
      </c>
      <c r="F33" s="34">
        <v>800</v>
      </c>
      <c r="G33" s="35">
        <v>1</v>
      </c>
      <c r="H33" s="35">
        <v>1</v>
      </c>
      <c r="I33" s="35">
        <v>3</v>
      </c>
    </row>
    <row r="34" customFormat="1" ht="85" customHeight="1" spans="1:9">
      <c r="A34" s="22" t="s">
        <v>63</v>
      </c>
      <c r="B34" s="21" t="s">
        <v>64</v>
      </c>
      <c r="C34" s="18">
        <v>904</v>
      </c>
      <c r="D34" s="22" t="s">
        <v>52</v>
      </c>
      <c r="E34" s="22" t="s">
        <v>65</v>
      </c>
      <c r="F34" s="18"/>
      <c r="G34" s="23">
        <f>G35+G36</f>
        <v>2324.9</v>
      </c>
      <c r="H34" s="23">
        <f>H35+H36</f>
        <v>2421.6</v>
      </c>
      <c r="I34" s="23">
        <f>I35+I36</f>
        <v>2518.3</v>
      </c>
    </row>
    <row r="35" customFormat="1" ht="85" customHeight="1" spans="1:9">
      <c r="A35" s="32" t="s">
        <v>66</v>
      </c>
      <c r="B35" s="33" t="s">
        <v>28</v>
      </c>
      <c r="C35" s="34">
        <v>904</v>
      </c>
      <c r="D35" s="32" t="s">
        <v>52</v>
      </c>
      <c r="E35" s="32" t="s">
        <v>65</v>
      </c>
      <c r="F35" s="34">
        <v>100</v>
      </c>
      <c r="G35" s="35">
        <f>1657.6+498.2</f>
        <v>2155.8</v>
      </c>
      <c r="H35" s="35">
        <f>1726.5+517.8</f>
        <v>2244.3</v>
      </c>
      <c r="I35" s="35">
        <f>1795.4+538.6</f>
        <v>2334</v>
      </c>
    </row>
    <row r="36" customFormat="1" ht="43.2" customHeight="1" spans="1:9">
      <c r="A36" s="32" t="s">
        <v>67</v>
      </c>
      <c r="B36" s="33" t="s">
        <v>38</v>
      </c>
      <c r="C36" s="34">
        <v>904</v>
      </c>
      <c r="D36" s="32" t="s">
        <v>52</v>
      </c>
      <c r="E36" s="32" t="s">
        <v>65</v>
      </c>
      <c r="F36" s="34">
        <v>200</v>
      </c>
      <c r="G36" s="35">
        <v>169.1</v>
      </c>
      <c r="H36" s="35">
        <v>177.3</v>
      </c>
      <c r="I36" s="35">
        <v>184.3</v>
      </c>
    </row>
    <row r="37" customFormat="1" ht="23.25" customHeight="1" spans="1:9">
      <c r="A37" s="22" t="s">
        <v>68</v>
      </c>
      <c r="B37" s="21" t="s">
        <v>69</v>
      </c>
      <c r="C37" s="18">
        <v>904</v>
      </c>
      <c r="D37" s="22" t="s">
        <v>70</v>
      </c>
      <c r="E37" s="22"/>
      <c r="F37" s="18"/>
      <c r="G37" s="23">
        <f>G38</f>
        <v>50</v>
      </c>
      <c r="H37" s="23">
        <f>H38</f>
        <v>50</v>
      </c>
      <c r="I37" s="23">
        <f>I38</f>
        <v>50</v>
      </c>
    </row>
    <row r="38" customFormat="1" ht="32.4" customHeight="1" spans="1:9">
      <c r="A38" s="22" t="s">
        <v>71</v>
      </c>
      <c r="B38" s="21" t="s">
        <v>72</v>
      </c>
      <c r="C38" s="18">
        <v>904</v>
      </c>
      <c r="D38" s="22" t="s">
        <v>70</v>
      </c>
      <c r="E38" s="22" t="s">
        <v>73</v>
      </c>
      <c r="F38" s="18"/>
      <c r="G38" s="23">
        <f>G39</f>
        <v>50</v>
      </c>
      <c r="H38" s="23">
        <f>H39</f>
        <v>50</v>
      </c>
      <c r="I38" s="23">
        <f>I39</f>
        <v>50</v>
      </c>
    </row>
    <row r="39" customFormat="1" ht="20.4" customHeight="1" spans="1:9">
      <c r="A39" s="32" t="s">
        <v>74</v>
      </c>
      <c r="B39" s="33" t="s">
        <v>40</v>
      </c>
      <c r="C39" s="34">
        <v>904</v>
      </c>
      <c r="D39" s="32" t="s">
        <v>70</v>
      </c>
      <c r="E39" s="32" t="s">
        <v>73</v>
      </c>
      <c r="F39" s="34">
        <v>800</v>
      </c>
      <c r="G39" s="35">
        <v>50</v>
      </c>
      <c r="H39" s="35">
        <v>50</v>
      </c>
      <c r="I39" s="35">
        <v>50</v>
      </c>
    </row>
    <row r="40" customFormat="1" ht="21.6" customHeight="1" spans="1:9">
      <c r="A40" s="22" t="s">
        <v>75</v>
      </c>
      <c r="B40" s="21" t="s">
        <v>76</v>
      </c>
      <c r="C40" s="18">
        <v>904</v>
      </c>
      <c r="D40" s="22" t="s">
        <v>77</v>
      </c>
      <c r="E40" s="22"/>
      <c r="F40" s="18"/>
      <c r="G40" s="23">
        <f>G41+G43+G45</f>
        <v>6933.7</v>
      </c>
      <c r="H40" s="23">
        <f>H41+H43+H45</f>
        <v>7199.9</v>
      </c>
      <c r="I40" s="23">
        <f>I41+I43+I45</f>
        <v>7411.7</v>
      </c>
    </row>
    <row r="41" customFormat="1" ht="54.6" customHeight="1" spans="1:9">
      <c r="A41" s="22" t="s">
        <v>78</v>
      </c>
      <c r="B41" s="21" t="s">
        <v>79</v>
      </c>
      <c r="C41" s="18">
        <v>904</v>
      </c>
      <c r="D41" s="22" t="s">
        <v>77</v>
      </c>
      <c r="E41" s="22" t="s">
        <v>80</v>
      </c>
      <c r="F41" s="18"/>
      <c r="G41" s="23">
        <f>G42</f>
        <v>150</v>
      </c>
      <c r="H41" s="23">
        <f>H42</f>
        <v>150</v>
      </c>
      <c r="I41" s="23">
        <f>I42</f>
        <v>100</v>
      </c>
    </row>
    <row r="42" customFormat="1" ht="42" customHeight="1" spans="1:9">
      <c r="A42" s="32" t="s">
        <v>81</v>
      </c>
      <c r="B42" s="33" t="s">
        <v>38</v>
      </c>
      <c r="C42" s="18">
        <v>904</v>
      </c>
      <c r="D42" s="22" t="s">
        <v>77</v>
      </c>
      <c r="E42" s="32" t="s">
        <v>80</v>
      </c>
      <c r="F42" s="34">
        <v>200</v>
      </c>
      <c r="G42" s="35">
        <v>150</v>
      </c>
      <c r="H42" s="35">
        <v>150</v>
      </c>
      <c r="I42" s="35">
        <v>100</v>
      </c>
    </row>
    <row r="43" customFormat="1" ht="84.6" customHeight="1" spans="1:9">
      <c r="A43" s="22" t="s">
        <v>82</v>
      </c>
      <c r="B43" s="21" t="s">
        <v>83</v>
      </c>
      <c r="C43" s="18">
        <v>904</v>
      </c>
      <c r="D43" s="22" t="s">
        <v>77</v>
      </c>
      <c r="E43" s="22" t="s">
        <v>84</v>
      </c>
      <c r="F43" s="18"/>
      <c r="G43" s="23">
        <f>G44</f>
        <v>9.2</v>
      </c>
      <c r="H43" s="23">
        <f>H44</f>
        <v>9.6</v>
      </c>
      <c r="I43" s="23">
        <f>I44</f>
        <v>10</v>
      </c>
    </row>
    <row r="44" customFormat="1" ht="42.6" customHeight="1" spans="1:9">
      <c r="A44" s="32" t="s">
        <v>85</v>
      </c>
      <c r="B44" s="33" t="s">
        <v>38</v>
      </c>
      <c r="C44" s="34">
        <v>904</v>
      </c>
      <c r="D44" s="32" t="s">
        <v>77</v>
      </c>
      <c r="E44" s="32" t="s">
        <v>84</v>
      </c>
      <c r="F44" s="34">
        <v>200</v>
      </c>
      <c r="G44" s="35">
        <v>9.2</v>
      </c>
      <c r="H44" s="35">
        <v>9.6</v>
      </c>
      <c r="I44" s="35">
        <v>10</v>
      </c>
    </row>
    <row r="45" customFormat="1" ht="48" customHeight="1" spans="1:9">
      <c r="A45" s="22" t="s">
        <v>86</v>
      </c>
      <c r="B45" s="21" t="s">
        <v>87</v>
      </c>
      <c r="C45" s="18">
        <v>904</v>
      </c>
      <c r="D45" s="22" t="s">
        <v>77</v>
      </c>
      <c r="E45" s="22" t="s">
        <v>88</v>
      </c>
      <c r="F45" s="34"/>
      <c r="G45" s="23">
        <f>G46+G47</f>
        <v>6774.5</v>
      </c>
      <c r="H45" s="23">
        <f>H46+H47</f>
        <v>7040.3</v>
      </c>
      <c r="I45" s="23">
        <f>I46+I47</f>
        <v>7301.7</v>
      </c>
    </row>
    <row r="46" customFormat="1" ht="84" customHeight="1" spans="1:9">
      <c r="A46" s="32" t="s">
        <v>89</v>
      </c>
      <c r="B46" s="33" t="s">
        <v>28</v>
      </c>
      <c r="C46" s="34">
        <v>904</v>
      </c>
      <c r="D46" s="32" t="s">
        <v>77</v>
      </c>
      <c r="E46" s="32" t="s">
        <v>88</v>
      </c>
      <c r="F46" s="34">
        <v>100</v>
      </c>
      <c r="G46" s="35">
        <v>6566</v>
      </c>
      <c r="H46" s="35">
        <v>6839.3</v>
      </c>
      <c r="I46" s="35">
        <v>7112.6</v>
      </c>
    </row>
    <row r="47" customFormat="1" ht="44.4" customHeight="1" spans="1:9">
      <c r="A47" s="32" t="s">
        <v>90</v>
      </c>
      <c r="B47" s="33" t="s">
        <v>38</v>
      </c>
      <c r="C47" s="34">
        <v>904</v>
      </c>
      <c r="D47" s="32" t="s">
        <v>77</v>
      </c>
      <c r="E47" s="32" t="s">
        <v>88</v>
      </c>
      <c r="F47" s="34">
        <v>200</v>
      </c>
      <c r="G47" s="35">
        <v>208.5</v>
      </c>
      <c r="H47" s="35">
        <v>201</v>
      </c>
      <c r="I47" s="35">
        <v>189.1</v>
      </c>
    </row>
    <row r="48" ht="44.25" customHeight="1" spans="1:9">
      <c r="A48" s="29" t="s">
        <v>91</v>
      </c>
      <c r="B48" s="37" t="s">
        <v>92</v>
      </c>
      <c r="C48" s="38">
        <v>904</v>
      </c>
      <c r="D48" s="39" t="s">
        <v>93</v>
      </c>
      <c r="E48" s="39"/>
      <c r="F48" s="38"/>
      <c r="G48" s="40">
        <f>G49+G52</f>
        <v>160</v>
      </c>
      <c r="H48" s="40">
        <f>H49+H52</f>
        <v>150</v>
      </c>
      <c r="I48" s="40">
        <f>I49+I52</f>
        <v>160</v>
      </c>
    </row>
    <row r="49" s="2" customFormat="1" ht="61" customHeight="1" spans="1:9">
      <c r="A49" s="22" t="s">
        <v>94</v>
      </c>
      <c r="B49" s="21" t="s">
        <v>95</v>
      </c>
      <c r="C49" s="18">
        <v>904</v>
      </c>
      <c r="D49" s="22" t="s">
        <v>96</v>
      </c>
      <c r="E49" s="22"/>
      <c r="F49" s="18"/>
      <c r="G49" s="23">
        <f>G50</f>
        <v>100</v>
      </c>
      <c r="H49" s="23">
        <f>H50</f>
        <v>90</v>
      </c>
      <c r="I49" s="23">
        <f>I50</f>
        <v>100</v>
      </c>
    </row>
    <row r="50" s="2" customFormat="1" ht="102" customHeight="1" spans="1:9">
      <c r="A50" s="22" t="s">
        <v>97</v>
      </c>
      <c r="B50" s="21" t="s">
        <v>98</v>
      </c>
      <c r="C50" s="18">
        <v>904</v>
      </c>
      <c r="D50" s="22" t="s">
        <v>96</v>
      </c>
      <c r="E50" s="22">
        <v>2190000090</v>
      </c>
      <c r="F50" s="36"/>
      <c r="G50" s="23">
        <f>G51</f>
        <v>100</v>
      </c>
      <c r="H50" s="23">
        <f>H51</f>
        <v>90</v>
      </c>
      <c r="I50" s="23">
        <f>I51</f>
        <v>100</v>
      </c>
    </row>
    <row r="51" customFormat="1" ht="43.2" customHeight="1" spans="1:9">
      <c r="A51" s="32" t="s">
        <v>99</v>
      </c>
      <c r="B51" s="33" t="s">
        <v>38</v>
      </c>
      <c r="C51" s="34">
        <v>904</v>
      </c>
      <c r="D51" s="32" t="s">
        <v>96</v>
      </c>
      <c r="E51" s="32">
        <v>2190000090</v>
      </c>
      <c r="F51" s="34">
        <v>200</v>
      </c>
      <c r="G51" s="35">
        <v>100</v>
      </c>
      <c r="H51" s="35">
        <v>90</v>
      </c>
      <c r="I51" s="35">
        <v>100</v>
      </c>
    </row>
    <row r="52" s="2" customFormat="1" ht="43" customHeight="1" spans="1:9">
      <c r="A52" s="22" t="s">
        <v>100</v>
      </c>
      <c r="B52" s="21" t="s">
        <v>101</v>
      </c>
      <c r="C52" s="18">
        <v>904</v>
      </c>
      <c r="D52" s="22" t="s">
        <v>102</v>
      </c>
      <c r="E52" s="22"/>
      <c r="F52" s="18"/>
      <c r="G52" s="23">
        <f>G53+G55</f>
        <v>60</v>
      </c>
      <c r="H52" s="23">
        <f>H53+H55</f>
        <v>60</v>
      </c>
      <c r="I52" s="23">
        <f>I53+I55</f>
        <v>60</v>
      </c>
    </row>
    <row r="53" customFormat="1" ht="88" customHeight="1" spans="1:9">
      <c r="A53" s="22" t="s">
        <v>103</v>
      </c>
      <c r="B53" s="21" t="s">
        <v>104</v>
      </c>
      <c r="C53" s="18">
        <v>904</v>
      </c>
      <c r="D53" s="22" t="s">
        <v>102</v>
      </c>
      <c r="E53" s="22" t="s">
        <v>105</v>
      </c>
      <c r="F53" s="34"/>
      <c r="G53" s="23">
        <f>G54</f>
        <v>30</v>
      </c>
      <c r="H53" s="23">
        <f>H54</f>
        <v>30</v>
      </c>
      <c r="I53" s="23">
        <f>I54</f>
        <v>30</v>
      </c>
    </row>
    <row r="54" customFormat="1" ht="46.2" customHeight="1" spans="1:9">
      <c r="A54" s="32" t="s">
        <v>106</v>
      </c>
      <c r="B54" s="33" t="s">
        <v>38</v>
      </c>
      <c r="C54" s="34">
        <v>904</v>
      </c>
      <c r="D54" s="32" t="s">
        <v>102</v>
      </c>
      <c r="E54" s="32" t="s">
        <v>105</v>
      </c>
      <c r="F54" s="34">
        <v>200</v>
      </c>
      <c r="G54" s="35">
        <v>30</v>
      </c>
      <c r="H54" s="35">
        <v>30</v>
      </c>
      <c r="I54" s="35">
        <v>30</v>
      </c>
    </row>
    <row r="55" customFormat="1" ht="76" customHeight="1" spans="1:9">
      <c r="A55" s="22" t="s">
        <v>107</v>
      </c>
      <c r="B55" s="21" t="s">
        <v>108</v>
      </c>
      <c r="C55" s="18">
        <v>904</v>
      </c>
      <c r="D55" s="22" t="s">
        <v>102</v>
      </c>
      <c r="E55" s="22" t="s">
        <v>109</v>
      </c>
      <c r="F55" s="18"/>
      <c r="G55" s="23">
        <f>G56</f>
        <v>30</v>
      </c>
      <c r="H55" s="23">
        <f>H56</f>
        <v>30</v>
      </c>
      <c r="I55" s="23">
        <f>I56</f>
        <v>30</v>
      </c>
    </row>
    <row r="56" customFormat="1" ht="45.6" customHeight="1" spans="1:9">
      <c r="A56" s="32" t="s">
        <v>110</v>
      </c>
      <c r="B56" s="33" t="s">
        <v>38</v>
      </c>
      <c r="C56" s="34">
        <v>904</v>
      </c>
      <c r="D56" s="32" t="s">
        <v>102</v>
      </c>
      <c r="E56" s="32" t="s">
        <v>109</v>
      </c>
      <c r="F56" s="34">
        <v>200</v>
      </c>
      <c r="G56" s="35">
        <v>30</v>
      </c>
      <c r="H56" s="35">
        <v>30</v>
      </c>
      <c r="I56" s="35">
        <v>30</v>
      </c>
    </row>
    <row r="57" ht="27" customHeight="1" spans="1:9">
      <c r="A57" s="39" t="s">
        <v>111</v>
      </c>
      <c r="B57" s="37" t="s">
        <v>112</v>
      </c>
      <c r="C57" s="38">
        <v>904</v>
      </c>
      <c r="D57" s="39" t="s">
        <v>113</v>
      </c>
      <c r="E57" s="39"/>
      <c r="F57" s="38"/>
      <c r="G57" s="40">
        <f>G58+G61</f>
        <v>140</v>
      </c>
      <c r="H57" s="40">
        <f>H58+H61</f>
        <v>150</v>
      </c>
      <c r="I57" s="40">
        <f>I58+I61</f>
        <v>150</v>
      </c>
    </row>
    <row r="58" customFormat="1" ht="26.4" customHeight="1" spans="1:9">
      <c r="A58" s="22" t="s">
        <v>114</v>
      </c>
      <c r="B58" s="21" t="s">
        <v>115</v>
      </c>
      <c r="C58" s="18">
        <v>904</v>
      </c>
      <c r="D58" s="22" t="s">
        <v>116</v>
      </c>
      <c r="E58" s="22"/>
      <c r="F58" s="18"/>
      <c r="G58" s="23">
        <f>G59</f>
        <v>110</v>
      </c>
      <c r="H58" s="23">
        <f>H59</f>
        <v>120</v>
      </c>
      <c r="I58" s="23">
        <f>I59</f>
        <v>120</v>
      </c>
    </row>
    <row r="59" s="1" customFormat="1" ht="89" customHeight="1" spans="1:9">
      <c r="A59" s="27" t="s">
        <v>117</v>
      </c>
      <c r="B59" s="25" t="s">
        <v>118</v>
      </c>
      <c r="C59" s="26">
        <v>904</v>
      </c>
      <c r="D59" s="27" t="s">
        <v>119</v>
      </c>
      <c r="E59" s="27">
        <v>5100000100</v>
      </c>
      <c r="F59" s="26"/>
      <c r="G59" s="28">
        <f>G60</f>
        <v>110</v>
      </c>
      <c r="H59" s="28">
        <f>H60</f>
        <v>120</v>
      </c>
      <c r="I59" s="28">
        <f>I60</f>
        <v>120</v>
      </c>
    </row>
    <row r="60" s="1" customFormat="1" ht="19.2" customHeight="1" spans="1:9">
      <c r="A60" s="41" t="s">
        <v>120</v>
      </c>
      <c r="B60" s="42" t="s">
        <v>40</v>
      </c>
      <c r="C60" s="43">
        <v>904</v>
      </c>
      <c r="D60" s="41" t="s">
        <v>119</v>
      </c>
      <c r="E60" s="41">
        <v>5100000100</v>
      </c>
      <c r="F60" s="44">
        <v>200</v>
      </c>
      <c r="G60" s="45">
        <v>110</v>
      </c>
      <c r="H60" s="45">
        <v>120</v>
      </c>
      <c r="I60" s="45">
        <v>120</v>
      </c>
    </row>
    <row r="61" s="1" customFormat="1" ht="19.2" customHeight="1" spans="1:9">
      <c r="A61" s="27" t="s">
        <v>121</v>
      </c>
      <c r="B61" s="25" t="s">
        <v>122</v>
      </c>
      <c r="C61" s="26">
        <v>904</v>
      </c>
      <c r="D61" s="27" t="s">
        <v>123</v>
      </c>
      <c r="E61" s="25"/>
      <c r="F61" s="25"/>
      <c r="G61" s="28">
        <f>G62</f>
        <v>30</v>
      </c>
      <c r="H61" s="28">
        <f>H62</f>
        <v>30</v>
      </c>
      <c r="I61" s="28">
        <f>I62</f>
        <v>30</v>
      </c>
    </row>
    <row r="62" s="1" customFormat="1" ht="39" customHeight="1" spans="1:9">
      <c r="A62" s="27" t="s">
        <v>124</v>
      </c>
      <c r="B62" s="25" t="s">
        <v>125</v>
      </c>
      <c r="C62" s="26">
        <v>904</v>
      </c>
      <c r="D62" s="27" t="s">
        <v>123</v>
      </c>
      <c r="E62" s="27" t="s">
        <v>126</v>
      </c>
      <c r="F62" s="26"/>
      <c r="G62" s="28">
        <f>G63</f>
        <v>30</v>
      </c>
      <c r="H62" s="28">
        <f>H63</f>
        <v>30</v>
      </c>
      <c r="I62" s="28">
        <f>I63</f>
        <v>30</v>
      </c>
    </row>
    <row r="63" s="1" customFormat="1" ht="39" customHeight="1" spans="1:9">
      <c r="A63" s="41" t="s">
        <v>127</v>
      </c>
      <c r="B63" s="42" t="s">
        <v>38</v>
      </c>
      <c r="C63" s="43">
        <v>904</v>
      </c>
      <c r="D63" s="41" t="s">
        <v>123</v>
      </c>
      <c r="E63" s="41" t="s">
        <v>126</v>
      </c>
      <c r="F63" s="43">
        <v>200</v>
      </c>
      <c r="G63" s="45">
        <v>30</v>
      </c>
      <c r="H63" s="45">
        <v>30</v>
      </c>
      <c r="I63" s="45">
        <v>30</v>
      </c>
    </row>
    <row r="64" ht="39" customHeight="1" spans="1:9">
      <c r="A64" s="39" t="s">
        <v>128</v>
      </c>
      <c r="B64" s="37" t="s">
        <v>129</v>
      </c>
      <c r="C64" s="38">
        <v>904</v>
      </c>
      <c r="D64" s="39" t="s">
        <v>130</v>
      </c>
      <c r="E64" s="39"/>
      <c r="F64" s="38"/>
      <c r="G64" s="40">
        <f>G65</f>
        <v>46039</v>
      </c>
      <c r="H64" s="40">
        <f>H65</f>
        <v>9300</v>
      </c>
      <c r="I64" s="40">
        <f>I65</f>
        <v>9500</v>
      </c>
    </row>
    <row r="65" ht="24" customHeight="1" spans="1:9">
      <c r="A65" s="22" t="s">
        <v>131</v>
      </c>
      <c r="B65" s="21" t="s">
        <v>132</v>
      </c>
      <c r="C65" s="18">
        <v>904</v>
      </c>
      <c r="D65" s="22" t="s">
        <v>133</v>
      </c>
      <c r="E65" s="22"/>
      <c r="F65" s="18"/>
      <c r="G65" s="23">
        <f>G66+G68+G70+G72</f>
        <v>46039</v>
      </c>
      <c r="H65" s="23">
        <f>H66+H68</f>
        <v>9300</v>
      </c>
      <c r="I65" s="23">
        <f>I66+I68</f>
        <v>9500</v>
      </c>
    </row>
    <row r="66" customFormat="1" ht="73" customHeight="1" spans="1:9">
      <c r="A66" s="22" t="s">
        <v>134</v>
      </c>
      <c r="B66" s="21" t="s">
        <v>135</v>
      </c>
      <c r="C66" s="18">
        <v>904</v>
      </c>
      <c r="D66" s="22" t="s">
        <v>133</v>
      </c>
      <c r="E66" s="22" t="s">
        <v>136</v>
      </c>
      <c r="F66" s="18"/>
      <c r="G66" s="23">
        <f>G67</f>
        <v>3276</v>
      </c>
      <c r="H66" s="23">
        <f>H67</f>
        <v>4295</v>
      </c>
      <c r="I66" s="23">
        <f>I67</f>
        <v>4400</v>
      </c>
    </row>
    <row r="67" customFormat="1" ht="42" customHeight="1" spans="1:9">
      <c r="A67" s="50" t="s">
        <v>137</v>
      </c>
      <c r="B67" s="51" t="s">
        <v>38</v>
      </c>
      <c r="C67" s="52">
        <v>904</v>
      </c>
      <c r="D67" s="50" t="s">
        <v>133</v>
      </c>
      <c r="E67" s="50" t="s">
        <v>136</v>
      </c>
      <c r="F67" s="52">
        <v>200</v>
      </c>
      <c r="G67" s="53">
        <v>3276</v>
      </c>
      <c r="H67" s="53">
        <v>4295</v>
      </c>
      <c r="I67" s="53">
        <v>4400</v>
      </c>
    </row>
    <row r="68" customFormat="1" ht="39" customHeight="1" spans="1:9">
      <c r="A68" s="54" t="s">
        <v>138</v>
      </c>
      <c r="B68" s="55" t="s">
        <v>139</v>
      </c>
      <c r="C68" s="56">
        <v>904</v>
      </c>
      <c r="D68" s="54" t="s">
        <v>133</v>
      </c>
      <c r="E68" s="54" t="s">
        <v>140</v>
      </c>
      <c r="F68" s="56"/>
      <c r="G68" s="57">
        <f>G69</f>
        <v>5924</v>
      </c>
      <c r="H68" s="57">
        <f>H69</f>
        <v>5005</v>
      </c>
      <c r="I68" s="57">
        <f>I69</f>
        <v>5100</v>
      </c>
    </row>
    <row r="69" customFormat="1" ht="45.6" customHeight="1" spans="1:9">
      <c r="A69" s="58" t="s">
        <v>141</v>
      </c>
      <c r="B69" s="59" t="s">
        <v>38</v>
      </c>
      <c r="C69" s="60">
        <v>904</v>
      </c>
      <c r="D69" s="58" t="s">
        <v>133</v>
      </c>
      <c r="E69" s="58" t="s">
        <v>140</v>
      </c>
      <c r="F69" s="60">
        <v>200</v>
      </c>
      <c r="G69" s="61">
        <v>5924</v>
      </c>
      <c r="H69" s="61">
        <v>5005</v>
      </c>
      <c r="I69" s="61">
        <v>5100</v>
      </c>
    </row>
    <row r="70" s="1" customFormat="1" ht="69" customHeight="1" spans="1:9">
      <c r="A70" s="62" t="s">
        <v>142</v>
      </c>
      <c r="B70" s="63" t="s">
        <v>143</v>
      </c>
      <c r="C70" s="64">
        <v>904</v>
      </c>
      <c r="D70" s="65" t="s">
        <v>133</v>
      </c>
      <c r="E70" s="66" t="s">
        <v>144</v>
      </c>
      <c r="F70" s="67"/>
      <c r="G70" s="68">
        <f>G71</f>
        <v>1842</v>
      </c>
      <c r="H70" s="68">
        <f>H71</f>
        <v>0</v>
      </c>
      <c r="I70" s="68">
        <f>I71</f>
        <v>0</v>
      </c>
    </row>
    <row r="71" s="1" customFormat="1" ht="46" customHeight="1" spans="1:9">
      <c r="A71" s="69" t="s">
        <v>145</v>
      </c>
      <c r="B71" s="59" t="s">
        <v>38</v>
      </c>
      <c r="C71" s="70">
        <v>904</v>
      </c>
      <c r="D71" s="71" t="s">
        <v>133</v>
      </c>
      <c r="E71" s="72" t="s">
        <v>144</v>
      </c>
      <c r="F71" s="73">
        <v>200</v>
      </c>
      <c r="G71" s="74">
        <v>1842</v>
      </c>
      <c r="H71" s="74">
        <v>0</v>
      </c>
      <c r="I71" s="74">
        <v>0</v>
      </c>
    </row>
    <row r="72" s="1" customFormat="1" ht="74" customHeight="1" spans="1:9">
      <c r="A72" s="62" t="s">
        <v>146</v>
      </c>
      <c r="B72" s="63" t="s">
        <v>147</v>
      </c>
      <c r="C72" s="64">
        <v>904</v>
      </c>
      <c r="D72" s="65" t="s">
        <v>133</v>
      </c>
      <c r="E72" s="66" t="s">
        <v>148</v>
      </c>
      <c r="F72" s="64"/>
      <c r="G72" s="68">
        <f>G73</f>
        <v>34997</v>
      </c>
      <c r="H72" s="68">
        <f>H73</f>
        <v>0</v>
      </c>
      <c r="I72" s="68">
        <f>I73</f>
        <v>0</v>
      </c>
    </row>
    <row r="73" s="1" customFormat="1" ht="45" customHeight="1" spans="1:9">
      <c r="A73" s="69" t="s">
        <v>149</v>
      </c>
      <c r="B73" s="59" t="s">
        <v>38</v>
      </c>
      <c r="C73" s="70">
        <v>904</v>
      </c>
      <c r="D73" s="71" t="s">
        <v>133</v>
      </c>
      <c r="E73" s="72" t="s">
        <v>148</v>
      </c>
      <c r="F73" s="73">
        <v>200</v>
      </c>
      <c r="G73" s="74">
        <v>34997</v>
      </c>
      <c r="H73" s="74">
        <v>0</v>
      </c>
      <c r="I73" s="74">
        <v>0</v>
      </c>
    </row>
    <row r="74" s="3" customFormat="1" ht="20.4" customHeight="1" spans="1:9">
      <c r="A74" s="75" t="s">
        <v>150</v>
      </c>
      <c r="B74" s="76" t="s">
        <v>151</v>
      </c>
      <c r="C74" s="77">
        <v>904</v>
      </c>
      <c r="D74" s="75" t="s">
        <v>152</v>
      </c>
      <c r="E74" s="75"/>
      <c r="F74" s="77"/>
      <c r="G74" s="78">
        <f>G76</f>
        <v>100</v>
      </c>
      <c r="H74" s="78">
        <f>H76</f>
        <v>100</v>
      </c>
      <c r="I74" s="78">
        <f>I76</f>
        <v>100</v>
      </c>
    </row>
    <row r="75" customFormat="1" ht="27" customHeight="1" spans="1:9">
      <c r="A75" s="22" t="s">
        <v>153</v>
      </c>
      <c r="B75" s="21" t="s">
        <v>154</v>
      </c>
      <c r="C75" s="18">
        <v>904</v>
      </c>
      <c r="D75" s="22" t="s">
        <v>155</v>
      </c>
      <c r="E75" s="22"/>
      <c r="F75" s="26"/>
      <c r="G75" s="28">
        <f>G76</f>
        <v>100</v>
      </c>
      <c r="H75" s="28">
        <f>H76</f>
        <v>100</v>
      </c>
      <c r="I75" s="28">
        <f>I76</f>
        <v>100</v>
      </c>
    </row>
    <row r="76" customFormat="1" ht="105" customHeight="1" spans="1:9">
      <c r="A76" s="22" t="s">
        <v>156</v>
      </c>
      <c r="B76" s="21" t="s">
        <v>157</v>
      </c>
      <c r="C76" s="18">
        <v>904</v>
      </c>
      <c r="D76" s="22" t="s">
        <v>155</v>
      </c>
      <c r="E76" s="22" t="s">
        <v>158</v>
      </c>
      <c r="F76" s="26"/>
      <c r="G76" s="28">
        <f>G77</f>
        <v>100</v>
      </c>
      <c r="H76" s="28">
        <f>H77</f>
        <v>100</v>
      </c>
      <c r="I76" s="28">
        <f>I77</f>
        <v>100</v>
      </c>
    </row>
    <row r="77" ht="46.2" customHeight="1" spans="1:9">
      <c r="A77" s="32" t="s">
        <v>159</v>
      </c>
      <c r="B77" s="33" t="s">
        <v>38</v>
      </c>
      <c r="C77" s="34">
        <v>904</v>
      </c>
      <c r="D77" s="32" t="s">
        <v>155</v>
      </c>
      <c r="E77" s="32" t="s">
        <v>158</v>
      </c>
      <c r="F77" s="43">
        <v>200</v>
      </c>
      <c r="G77" s="45">
        <v>100</v>
      </c>
      <c r="H77" s="45">
        <v>100</v>
      </c>
      <c r="I77" s="45">
        <v>100</v>
      </c>
    </row>
    <row r="78" s="1" customFormat="1" ht="20.4" customHeight="1" spans="1:9">
      <c r="A78" s="79" t="s">
        <v>160</v>
      </c>
      <c r="B78" s="80" t="s">
        <v>161</v>
      </c>
      <c r="C78" s="81">
        <v>904</v>
      </c>
      <c r="D78" s="79" t="s">
        <v>162</v>
      </c>
      <c r="E78" s="79"/>
      <c r="F78" s="79"/>
      <c r="G78" s="82">
        <f>G79+G82+G85</f>
        <v>378.5</v>
      </c>
      <c r="H78" s="82">
        <f>H79+H82+H85</f>
        <v>410</v>
      </c>
      <c r="I78" s="82">
        <f>I79+I82+I85</f>
        <v>440</v>
      </c>
    </row>
    <row r="79" customFormat="1" ht="48" customHeight="1" spans="1:9">
      <c r="A79" s="22" t="s">
        <v>163</v>
      </c>
      <c r="B79" s="21" t="s">
        <v>164</v>
      </c>
      <c r="C79" s="18">
        <v>904</v>
      </c>
      <c r="D79" s="22" t="s">
        <v>165</v>
      </c>
      <c r="E79" s="22"/>
      <c r="F79" s="18"/>
      <c r="G79" s="23">
        <f>G80</f>
        <v>30</v>
      </c>
      <c r="H79" s="23">
        <f>H80</f>
        <v>30</v>
      </c>
      <c r="I79" s="23">
        <f>I80</f>
        <v>30</v>
      </c>
    </row>
    <row r="80" customFormat="1" ht="115" customHeight="1" spans="1:9">
      <c r="A80" s="22" t="s">
        <v>166</v>
      </c>
      <c r="B80" s="21" t="s">
        <v>167</v>
      </c>
      <c r="C80" s="18">
        <v>904</v>
      </c>
      <c r="D80" s="22" t="s">
        <v>165</v>
      </c>
      <c r="E80" s="22">
        <v>4280000180</v>
      </c>
      <c r="F80" s="18"/>
      <c r="G80" s="23">
        <f>G81</f>
        <v>30</v>
      </c>
      <c r="H80" s="23">
        <f>H81</f>
        <v>30</v>
      </c>
      <c r="I80" s="23">
        <f>I81</f>
        <v>30</v>
      </c>
    </row>
    <row r="81" customFormat="1" ht="45" customHeight="1" spans="1:9">
      <c r="A81" s="32" t="s">
        <v>168</v>
      </c>
      <c r="B81" s="33" t="s">
        <v>38</v>
      </c>
      <c r="C81" s="34">
        <v>904</v>
      </c>
      <c r="D81" s="32" t="s">
        <v>165</v>
      </c>
      <c r="E81" s="32">
        <v>4280000180</v>
      </c>
      <c r="F81" s="34">
        <v>200</v>
      </c>
      <c r="G81" s="35">
        <v>30</v>
      </c>
      <c r="H81" s="35">
        <v>30</v>
      </c>
      <c r="I81" s="35">
        <v>30</v>
      </c>
    </row>
    <row r="82" customFormat="1" ht="24.6" customHeight="1" spans="1:9">
      <c r="A82" s="22" t="s">
        <v>169</v>
      </c>
      <c r="B82" s="21" t="s">
        <v>170</v>
      </c>
      <c r="C82" s="18">
        <v>904</v>
      </c>
      <c r="D82" s="22" t="s">
        <v>171</v>
      </c>
      <c r="E82" s="22"/>
      <c r="F82" s="18"/>
      <c r="G82" s="23">
        <f>G83</f>
        <v>276.5</v>
      </c>
      <c r="H82" s="23">
        <f>H83</f>
        <v>300</v>
      </c>
      <c r="I82" s="23">
        <f>I83</f>
        <v>320</v>
      </c>
    </row>
    <row r="83" customFormat="1" ht="62" customHeight="1" spans="1:9">
      <c r="A83" s="22" t="s">
        <v>172</v>
      </c>
      <c r="B83" s="21" t="s">
        <v>173</v>
      </c>
      <c r="C83" s="18">
        <v>904</v>
      </c>
      <c r="D83" s="22" t="s">
        <v>171</v>
      </c>
      <c r="E83" s="22">
        <v>4310000191</v>
      </c>
      <c r="F83" s="18"/>
      <c r="G83" s="23">
        <f>G84</f>
        <v>276.5</v>
      </c>
      <c r="H83" s="23">
        <f>H84</f>
        <v>300</v>
      </c>
      <c r="I83" s="23">
        <f>I84</f>
        <v>320</v>
      </c>
    </row>
    <row r="84" customFormat="1" ht="45" customHeight="1" spans="1:9">
      <c r="A84" s="32" t="s">
        <v>174</v>
      </c>
      <c r="B84" s="33" t="s">
        <v>38</v>
      </c>
      <c r="C84" s="34">
        <v>904</v>
      </c>
      <c r="D84" s="32" t="s">
        <v>171</v>
      </c>
      <c r="E84" s="32">
        <v>4310000191</v>
      </c>
      <c r="F84" s="34">
        <v>200</v>
      </c>
      <c r="G84" s="35">
        <v>276.5</v>
      </c>
      <c r="H84" s="35">
        <v>300</v>
      </c>
      <c r="I84" s="35">
        <v>320</v>
      </c>
    </row>
    <row r="85" customFormat="1" ht="25.95" customHeight="1" spans="1:9">
      <c r="A85" s="27" t="s">
        <v>175</v>
      </c>
      <c r="B85" s="25" t="s">
        <v>176</v>
      </c>
      <c r="C85" s="26">
        <v>904</v>
      </c>
      <c r="D85" s="27" t="s">
        <v>177</v>
      </c>
      <c r="E85" s="27"/>
      <c r="F85" s="26"/>
      <c r="G85" s="28">
        <f>G86</f>
        <v>72</v>
      </c>
      <c r="H85" s="28">
        <f>H86</f>
        <v>80</v>
      </c>
      <c r="I85" s="28">
        <f>I86</f>
        <v>90</v>
      </c>
    </row>
    <row r="86" customFormat="1" ht="48" customHeight="1" spans="1:9">
      <c r="A86" s="27" t="s">
        <v>178</v>
      </c>
      <c r="B86" s="25" t="s">
        <v>179</v>
      </c>
      <c r="C86" s="26">
        <v>904</v>
      </c>
      <c r="D86" s="27" t="s">
        <v>177</v>
      </c>
      <c r="E86" s="27" t="s">
        <v>180</v>
      </c>
      <c r="F86" s="26"/>
      <c r="G86" s="28">
        <f>G87</f>
        <v>72</v>
      </c>
      <c r="H86" s="28">
        <f>H87</f>
        <v>80</v>
      </c>
      <c r="I86" s="28">
        <f>I87</f>
        <v>90</v>
      </c>
    </row>
    <row r="87" customFormat="1" ht="43" customHeight="1" spans="1:9">
      <c r="A87" s="41" t="s">
        <v>181</v>
      </c>
      <c r="B87" s="33" t="s">
        <v>38</v>
      </c>
      <c r="C87" s="43">
        <v>904</v>
      </c>
      <c r="D87" s="41" t="s">
        <v>177</v>
      </c>
      <c r="E87" s="41" t="s">
        <v>180</v>
      </c>
      <c r="F87" s="43">
        <v>200</v>
      </c>
      <c r="G87" s="45">
        <v>72</v>
      </c>
      <c r="H87" s="45">
        <v>80</v>
      </c>
      <c r="I87" s="45">
        <v>90</v>
      </c>
    </row>
    <row r="88" ht="25.95" customHeight="1" spans="1:9">
      <c r="A88" s="29" t="s">
        <v>182</v>
      </c>
      <c r="B88" s="83" t="s">
        <v>183</v>
      </c>
      <c r="C88" s="30">
        <v>904</v>
      </c>
      <c r="D88" s="29" t="s">
        <v>184</v>
      </c>
      <c r="E88" s="29"/>
      <c r="F88" s="30"/>
      <c r="G88" s="31">
        <f>G89</f>
        <v>2530</v>
      </c>
      <c r="H88" s="31">
        <f>H89</f>
        <v>2450</v>
      </c>
      <c r="I88" s="31">
        <f>I89</f>
        <v>2500</v>
      </c>
    </row>
    <row r="89" customFormat="1" ht="21.6" customHeight="1" spans="1:9">
      <c r="A89" s="22" t="s">
        <v>185</v>
      </c>
      <c r="B89" s="21" t="s">
        <v>186</v>
      </c>
      <c r="C89" s="18">
        <v>904</v>
      </c>
      <c r="D89" s="22" t="s">
        <v>187</v>
      </c>
      <c r="E89" s="22"/>
      <c r="F89" s="18"/>
      <c r="G89" s="23">
        <f>G90+G92</f>
        <v>2530</v>
      </c>
      <c r="H89" s="23">
        <f>H90+H92</f>
        <v>2450</v>
      </c>
      <c r="I89" s="23">
        <f>I90+I92</f>
        <v>2500</v>
      </c>
    </row>
    <row r="90" customFormat="1" ht="59.4" customHeight="1" spans="1:9">
      <c r="A90" s="22" t="s">
        <v>188</v>
      </c>
      <c r="B90" s="21" t="s">
        <v>189</v>
      </c>
      <c r="C90" s="18">
        <v>904</v>
      </c>
      <c r="D90" s="22" t="s">
        <v>187</v>
      </c>
      <c r="E90" s="22">
        <v>4500000200</v>
      </c>
      <c r="F90" s="18"/>
      <c r="G90" s="23">
        <f>G91</f>
        <v>1730</v>
      </c>
      <c r="H90" s="23">
        <f>H91</f>
        <v>1950</v>
      </c>
      <c r="I90" s="23">
        <f>I91</f>
        <v>2000</v>
      </c>
    </row>
    <row r="91" customFormat="1" ht="46.95" customHeight="1" spans="1:9">
      <c r="A91" s="32" t="s">
        <v>190</v>
      </c>
      <c r="B91" s="33" t="s">
        <v>38</v>
      </c>
      <c r="C91" s="34">
        <v>904</v>
      </c>
      <c r="D91" s="32" t="s">
        <v>187</v>
      </c>
      <c r="E91" s="32">
        <v>4500000200</v>
      </c>
      <c r="F91" s="34">
        <v>200</v>
      </c>
      <c r="G91" s="35">
        <v>1730</v>
      </c>
      <c r="H91" s="35">
        <v>1950</v>
      </c>
      <c r="I91" s="35">
        <v>2000</v>
      </c>
    </row>
    <row r="92" s="2" customFormat="1" ht="55.2" customHeight="1" spans="1:9">
      <c r="A92" s="22" t="s">
        <v>191</v>
      </c>
      <c r="B92" s="21" t="s">
        <v>192</v>
      </c>
      <c r="C92" s="18">
        <v>904</v>
      </c>
      <c r="D92" s="22" t="s">
        <v>187</v>
      </c>
      <c r="E92" s="22" t="s">
        <v>193</v>
      </c>
      <c r="F92" s="18"/>
      <c r="G92" s="23">
        <f>G93</f>
        <v>800</v>
      </c>
      <c r="H92" s="23">
        <f>H93</f>
        <v>500</v>
      </c>
      <c r="I92" s="23">
        <f>I93</f>
        <v>500</v>
      </c>
    </row>
    <row r="93" customFormat="1" ht="43.2" customHeight="1" spans="1:9">
      <c r="A93" s="32" t="s">
        <v>194</v>
      </c>
      <c r="B93" s="33" t="s">
        <v>38</v>
      </c>
      <c r="C93" s="34">
        <v>904</v>
      </c>
      <c r="D93" s="32" t="s">
        <v>187</v>
      </c>
      <c r="E93" s="32" t="s">
        <v>193</v>
      </c>
      <c r="F93" s="34">
        <v>200</v>
      </c>
      <c r="G93" s="35">
        <v>800</v>
      </c>
      <c r="H93" s="35">
        <v>500</v>
      </c>
      <c r="I93" s="35">
        <v>500</v>
      </c>
    </row>
    <row r="94" customFormat="1" ht="26.4" customHeight="1" spans="1:9">
      <c r="A94" s="84" t="s">
        <v>195</v>
      </c>
      <c r="B94" s="85" t="s">
        <v>196</v>
      </c>
      <c r="C94" s="86">
        <v>904</v>
      </c>
      <c r="D94" s="84">
        <v>1000</v>
      </c>
      <c r="E94" s="84"/>
      <c r="F94" s="86"/>
      <c r="G94" s="87">
        <f>G95+G98</f>
        <v>6890.8</v>
      </c>
      <c r="H94" s="87">
        <f>H95+H98</f>
        <v>7177.5</v>
      </c>
      <c r="I94" s="87">
        <f>I95+I98</f>
        <v>7463.9</v>
      </c>
    </row>
    <row r="95" customFormat="1" ht="29.4" customHeight="1" spans="1:9">
      <c r="A95" s="22" t="s">
        <v>197</v>
      </c>
      <c r="B95" s="21" t="s">
        <v>198</v>
      </c>
      <c r="C95" s="18">
        <v>904</v>
      </c>
      <c r="D95" s="22" t="s">
        <v>199</v>
      </c>
      <c r="E95" s="22"/>
      <c r="F95" s="18"/>
      <c r="G95" s="23">
        <f>G96</f>
        <v>1122.4</v>
      </c>
      <c r="H95" s="23">
        <f>H96</f>
        <v>1169.1</v>
      </c>
      <c r="I95" s="23">
        <f>I96</f>
        <v>1215.7</v>
      </c>
    </row>
    <row r="96" customFormat="1" ht="54.75" customHeight="1" spans="1:9">
      <c r="A96" s="22" t="s">
        <v>200</v>
      </c>
      <c r="B96" s="21" t="s">
        <v>201</v>
      </c>
      <c r="C96" s="18">
        <v>904</v>
      </c>
      <c r="D96" s="22" t="s">
        <v>199</v>
      </c>
      <c r="E96" s="22">
        <v>5050000230</v>
      </c>
      <c r="F96" s="34"/>
      <c r="G96" s="23">
        <f>G97</f>
        <v>1122.4</v>
      </c>
      <c r="H96" s="23">
        <f>H97</f>
        <v>1169.1</v>
      </c>
      <c r="I96" s="23">
        <f>I97</f>
        <v>1215.7</v>
      </c>
    </row>
    <row r="97" customFormat="1" ht="33.6" customHeight="1" spans="1:9">
      <c r="A97" s="32" t="s">
        <v>202</v>
      </c>
      <c r="B97" s="33" t="s">
        <v>203</v>
      </c>
      <c r="C97" s="34">
        <v>904</v>
      </c>
      <c r="D97" s="32" t="s">
        <v>199</v>
      </c>
      <c r="E97" s="32">
        <v>5050000230</v>
      </c>
      <c r="F97" s="34">
        <v>300</v>
      </c>
      <c r="G97" s="35">
        <v>1122.4</v>
      </c>
      <c r="H97" s="35">
        <v>1169.1</v>
      </c>
      <c r="I97" s="35">
        <v>1215.7</v>
      </c>
    </row>
    <row r="98" customFormat="1" ht="27.6" customHeight="1" spans="1:9">
      <c r="A98" s="22" t="s">
        <v>204</v>
      </c>
      <c r="B98" s="21" t="s">
        <v>205</v>
      </c>
      <c r="C98" s="18">
        <v>904</v>
      </c>
      <c r="D98" s="22">
        <v>1004</v>
      </c>
      <c r="E98" s="22"/>
      <c r="F98" s="18"/>
      <c r="G98" s="23">
        <f>G99+G101</f>
        <v>5768.4</v>
      </c>
      <c r="H98" s="23">
        <f>H99+H101</f>
        <v>6008.4</v>
      </c>
      <c r="I98" s="23">
        <f>I99+I101</f>
        <v>6248.2</v>
      </c>
    </row>
    <row r="99" customFormat="1" ht="88" customHeight="1" spans="1:9">
      <c r="A99" s="22" t="s">
        <v>206</v>
      </c>
      <c r="B99" s="21" t="s">
        <v>207</v>
      </c>
      <c r="C99" s="18">
        <v>904</v>
      </c>
      <c r="D99" s="22">
        <v>1004</v>
      </c>
      <c r="E99" s="22" t="s">
        <v>208</v>
      </c>
      <c r="F99" s="36"/>
      <c r="G99" s="23">
        <f>G100</f>
        <v>3336</v>
      </c>
      <c r="H99" s="23">
        <f>H100</f>
        <v>3474.7</v>
      </c>
      <c r="I99" s="23">
        <f>I100</f>
        <v>3613.5</v>
      </c>
    </row>
    <row r="100" customFormat="1" ht="37.5" customHeight="1" spans="1:9">
      <c r="A100" s="32" t="s">
        <v>209</v>
      </c>
      <c r="B100" s="33" t="s">
        <v>203</v>
      </c>
      <c r="C100" s="34">
        <v>904</v>
      </c>
      <c r="D100" s="32">
        <v>1004</v>
      </c>
      <c r="E100" s="32" t="s">
        <v>208</v>
      </c>
      <c r="F100" s="34">
        <v>300</v>
      </c>
      <c r="G100" s="35">
        <v>3336</v>
      </c>
      <c r="H100" s="35">
        <v>3474.7</v>
      </c>
      <c r="I100" s="35">
        <v>3613.5</v>
      </c>
    </row>
    <row r="101" customFormat="1" ht="88.2" customHeight="1" spans="1:9">
      <c r="A101" s="22" t="s">
        <v>210</v>
      </c>
      <c r="B101" s="21" t="s">
        <v>211</v>
      </c>
      <c r="C101" s="18">
        <v>904</v>
      </c>
      <c r="D101" s="22">
        <v>1004</v>
      </c>
      <c r="E101" s="22" t="s">
        <v>212</v>
      </c>
      <c r="F101" s="36"/>
      <c r="G101" s="23">
        <f>G102</f>
        <v>2432.4</v>
      </c>
      <c r="H101" s="23">
        <f>H102</f>
        <v>2533.7</v>
      </c>
      <c r="I101" s="23">
        <f>I102</f>
        <v>2634.7</v>
      </c>
    </row>
    <row r="102" customFormat="1" ht="38.25" customHeight="1" spans="1:9">
      <c r="A102" s="32" t="s">
        <v>213</v>
      </c>
      <c r="B102" s="33" t="s">
        <v>203</v>
      </c>
      <c r="C102" s="34">
        <v>904</v>
      </c>
      <c r="D102" s="32">
        <v>1004</v>
      </c>
      <c r="E102" s="32" t="s">
        <v>212</v>
      </c>
      <c r="F102" s="34">
        <v>300</v>
      </c>
      <c r="G102" s="35">
        <v>2432.4</v>
      </c>
      <c r="H102" s="35">
        <v>2533.7</v>
      </c>
      <c r="I102" s="35">
        <v>2634.7</v>
      </c>
    </row>
    <row r="103" ht="30.75" customHeight="1" spans="1:9">
      <c r="A103" s="29" t="s">
        <v>214</v>
      </c>
      <c r="B103" s="83" t="s">
        <v>215</v>
      </c>
      <c r="C103" s="30">
        <v>904</v>
      </c>
      <c r="D103" s="29">
        <v>1100</v>
      </c>
      <c r="E103" s="29"/>
      <c r="F103" s="30"/>
      <c r="G103" s="31">
        <f>G104</f>
        <v>1061.6</v>
      </c>
      <c r="H103" s="31">
        <f>H104</f>
        <v>1150</v>
      </c>
      <c r="I103" s="31">
        <f>I104</f>
        <v>1200</v>
      </c>
    </row>
    <row r="104" customFormat="1" ht="21.75" customHeight="1" spans="1:9">
      <c r="A104" s="22" t="s">
        <v>216</v>
      </c>
      <c r="B104" s="21" t="s">
        <v>217</v>
      </c>
      <c r="C104" s="18">
        <v>904</v>
      </c>
      <c r="D104" s="22">
        <v>1102</v>
      </c>
      <c r="E104" s="22"/>
      <c r="F104" s="18"/>
      <c r="G104" s="23">
        <f>G105</f>
        <v>1061.6</v>
      </c>
      <c r="H104" s="23">
        <f>H105</f>
        <v>1150</v>
      </c>
      <c r="I104" s="23">
        <f>I105</f>
        <v>1200</v>
      </c>
    </row>
    <row r="105" customFormat="1" ht="57.75" customHeight="1" spans="1:9">
      <c r="A105" s="22" t="s">
        <v>218</v>
      </c>
      <c r="B105" s="21" t="s">
        <v>219</v>
      </c>
      <c r="C105" s="18">
        <v>904</v>
      </c>
      <c r="D105" s="22">
        <v>1102</v>
      </c>
      <c r="E105" s="22">
        <v>5120000240</v>
      </c>
      <c r="F105" s="18"/>
      <c r="G105" s="23">
        <f>G106</f>
        <v>1061.6</v>
      </c>
      <c r="H105" s="23">
        <f>H106</f>
        <v>1150</v>
      </c>
      <c r="I105" s="23">
        <f>I106</f>
        <v>1200</v>
      </c>
    </row>
    <row r="106" customFormat="1" ht="45" customHeight="1" spans="1:9">
      <c r="A106" s="32" t="s">
        <v>220</v>
      </c>
      <c r="B106" s="33" t="s">
        <v>38</v>
      </c>
      <c r="C106" s="34">
        <v>904</v>
      </c>
      <c r="D106" s="32">
        <v>1102</v>
      </c>
      <c r="E106" s="32">
        <v>5120000240</v>
      </c>
      <c r="F106" s="34">
        <v>200</v>
      </c>
      <c r="G106" s="35">
        <v>1061.6</v>
      </c>
      <c r="H106" s="35">
        <v>1150</v>
      </c>
      <c r="I106" s="35">
        <v>1200</v>
      </c>
    </row>
    <row r="107" ht="33" customHeight="1" spans="1:9">
      <c r="A107" s="29" t="s">
        <v>221</v>
      </c>
      <c r="B107" s="83" t="s">
        <v>222</v>
      </c>
      <c r="C107" s="30">
        <v>904</v>
      </c>
      <c r="D107" s="29">
        <v>1200</v>
      </c>
      <c r="E107" s="29"/>
      <c r="F107" s="30"/>
      <c r="G107" s="31">
        <f>G108</f>
        <v>720</v>
      </c>
      <c r="H107" s="31">
        <f>H108</f>
        <v>750</v>
      </c>
      <c r="I107" s="31">
        <f>I108</f>
        <v>780</v>
      </c>
    </row>
    <row r="108" customFormat="1" ht="26.4" customHeight="1" spans="1:9">
      <c r="A108" s="22" t="s">
        <v>223</v>
      </c>
      <c r="B108" s="21" t="s">
        <v>224</v>
      </c>
      <c r="C108" s="18">
        <v>904</v>
      </c>
      <c r="D108" s="22">
        <v>1202</v>
      </c>
      <c r="E108" s="22"/>
      <c r="F108" s="18"/>
      <c r="G108" s="23">
        <f>G109</f>
        <v>720</v>
      </c>
      <c r="H108" s="23">
        <f>H109</f>
        <v>750</v>
      </c>
      <c r="I108" s="23">
        <f>I109</f>
        <v>780</v>
      </c>
    </row>
    <row r="109" customFormat="1" ht="47.25" customHeight="1" spans="1:9">
      <c r="A109" s="22" t="s">
        <v>225</v>
      </c>
      <c r="B109" s="21" t="s">
        <v>226</v>
      </c>
      <c r="C109" s="18">
        <v>904</v>
      </c>
      <c r="D109" s="22">
        <v>1202</v>
      </c>
      <c r="E109" s="22">
        <v>4570000250</v>
      </c>
      <c r="F109" s="18"/>
      <c r="G109" s="23">
        <f>G110</f>
        <v>720</v>
      </c>
      <c r="H109" s="23">
        <f>H110</f>
        <v>750</v>
      </c>
      <c r="I109" s="23">
        <f>I110</f>
        <v>780</v>
      </c>
    </row>
    <row r="110" customFormat="1" ht="42" customHeight="1" spans="1:9">
      <c r="A110" s="32" t="s">
        <v>227</v>
      </c>
      <c r="B110" s="33" t="s">
        <v>38</v>
      </c>
      <c r="C110" s="34">
        <v>904</v>
      </c>
      <c r="D110" s="32">
        <v>1202</v>
      </c>
      <c r="E110" s="32">
        <v>4570000250</v>
      </c>
      <c r="F110" s="34">
        <v>200</v>
      </c>
      <c r="G110" s="35">
        <v>720</v>
      </c>
      <c r="H110" s="35">
        <v>750</v>
      </c>
      <c r="I110" s="35">
        <v>780</v>
      </c>
    </row>
    <row r="111" spans="1:9">
      <c r="A111" s="29"/>
      <c r="B111" s="83" t="s">
        <v>228</v>
      </c>
      <c r="C111" s="30"/>
      <c r="D111" s="29"/>
      <c r="E111" s="29"/>
      <c r="F111" s="30"/>
      <c r="G111" s="31">
        <f>G14+G48+G57+G64+G78+G88+G94+G103+G107+G74</f>
        <v>85763.6</v>
      </c>
      <c r="H111" s="31">
        <f>H14+H48+H57+H64+H78+H88+H94+H103+H107+H74</f>
        <v>50290</v>
      </c>
      <c r="I111" s="31">
        <f>I14+I48+I57+I64+I78+I88+I94+I103+I107+I74</f>
        <v>52047.1</v>
      </c>
    </row>
    <row r="112" spans="1:9">
      <c r="A112" s="29"/>
      <c r="B112" s="83" t="s">
        <v>229</v>
      </c>
      <c r="C112" s="30"/>
      <c r="D112" s="29"/>
      <c r="E112" s="29"/>
      <c r="F112" s="30"/>
      <c r="G112" s="31">
        <v>0</v>
      </c>
      <c r="H112" s="31">
        <v>2303.3</v>
      </c>
      <c r="I112" s="31">
        <v>2328.2</v>
      </c>
    </row>
    <row r="113" spans="1:9">
      <c r="A113" s="29"/>
      <c r="B113" s="83" t="s">
        <v>230</v>
      </c>
      <c r="C113" s="30"/>
      <c r="D113" s="29"/>
      <c r="E113" s="29"/>
      <c r="F113" s="30"/>
      <c r="G113" s="31">
        <f>G111</f>
        <v>85763.6</v>
      </c>
      <c r="H113" s="31">
        <f>H112+H111</f>
        <v>52593.3</v>
      </c>
      <c r="I113" s="31">
        <f>I112+I111</f>
        <v>54375.3</v>
      </c>
    </row>
    <row r="114" ht="21" spans="2:2">
      <c r="B114" s="88"/>
    </row>
    <row r="115" ht="21" spans="2:2">
      <c r="B115" s="88"/>
    </row>
  </sheetData>
  <mergeCells count="12">
    <mergeCell ref="F3:I3"/>
    <mergeCell ref="B6:I6"/>
    <mergeCell ref="B7:I7"/>
    <mergeCell ref="A8:I8"/>
    <mergeCell ref="H10:I10"/>
    <mergeCell ref="A10:A11"/>
    <mergeCell ref="B10:B11"/>
    <mergeCell ref="C10:C11"/>
    <mergeCell ref="D10:D11"/>
    <mergeCell ref="E10:E11"/>
    <mergeCell ref="F10:F11"/>
    <mergeCell ref="G10:G11"/>
  </mergeCells>
  <pageMargins left="0.236220464110374" right="0.236220464110374" top="0.551181077957153" bottom="0.551181077957153" header="0.31496062874794" footer="0.31496062874794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Application>MyOffice-CoreFramework-Windows/25-982.666.6545.616.0@RELEASE-DESKTOP-WASSABI_HOME-RC-RENEW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2023-11-13T08:32:00Z</dcterms:created>
  <dcterms:modified xsi:type="dcterms:W3CDTF">2024-02-21T10:03:25Z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AC76BA24C90D4957925AB10F55D183E9_12</vt:lpwstr>
  </property>
  <property fmtid="{D5CDD505-2E9C-101B-9397-08002B2CF9AE}" pid="3" name="KSOProductBuildVer">
    <vt:lpwstr>1049-12.2.0.13431</vt:lpwstr>
  </property>
</Properties>
</file>